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firstSheet="1" activeTab="1"/>
  </bookViews>
  <sheets>
    <sheet name="Свод оценка на 2019" sheetId="1" r:id="rId1"/>
    <sheet name="Доходы на 2021-2023" sheetId="16" r:id="rId2"/>
  </sheets>
  <definedNames>
    <definedName name="_xlnm.Print_Area" localSheetId="1">'Доходы на 2021-2023'!$A$1:$M$86</definedName>
    <definedName name="_xlnm.Print_Area" localSheetId="0">'Свод оценка на 2019'!$A$6:$L$66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8" i="16"/>
  <c r="M78"/>
  <c r="K78"/>
  <c r="L52"/>
  <c r="L51" s="1"/>
  <c r="M52"/>
  <c r="M51" s="1"/>
  <c r="K52"/>
  <c r="K51" s="1"/>
  <c r="M84" l="1"/>
  <c r="K84"/>
  <c r="L84"/>
  <c r="L83" s="1"/>
  <c r="K83"/>
  <c r="M83"/>
  <c r="L68"/>
  <c r="M68"/>
  <c r="K68"/>
  <c r="K66" s="1"/>
  <c r="K65" s="1"/>
  <c r="K64" s="1"/>
  <c r="L66" l="1"/>
  <c r="M66"/>
  <c r="M62" l="1"/>
  <c r="M77" l="1"/>
  <c r="M76" s="1"/>
  <c r="L77"/>
  <c r="L76" s="1"/>
  <c r="K77"/>
  <c r="K76" s="1"/>
  <c r="M73"/>
  <c r="M72" s="1"/>
  <c r="M71" s="1"/>
  <c r="L73"/>
  <c r="L72" s="1"/>
  <c r="L71" s="1"/>
  <c r="K73"/>
  <c r="K72" s="1"/>
  <c r="K71" s="1"/>
  <c r="M65"/>
  <c r="M64" s="1"/>
  <c r="L65"/>
  <c r="L64" s="1"/>
  <c r="M61"/>
  <c r="M60" s="1"/>
  <c r="M59" s="1"/>
  <c r="L61"/>
  <c r="L60" s="1"/>
  <c r="L59" s="1"/>
  <c r="K61"/>
  <c r="K60" s="1"/>
  <c r="K59" s="1"/>
  <c r="M55"/>
  <c r="M54" s="1"/>
  <c r="L55"/>
  <c r="L54" s="1"/>
  <c r="K55"/>
  <c r="K54" s="1"/>
  <c r="M49"/>
  <c r="M48" s="1"/>
  <c r="L49"/>
  <c r="L48" s="1"/>
  <c r="K49"/>
  <c r="K48" s="1"/>
  <c r="M45"/>
  <c r="M44" s="1"/>
  <c r="M43" s="1"/>
  <c r="L45"/>
  <c r="L44" s="1"/>
  <c r="L43" s="1"/>
  <c r="K45"/>
  <c r="K44" s="1"/>
  <c r="K43" s="1"/>
  <c r="M41"/>
  <c r="M40" s="1"/>
  <c r="M39" s="1"/>
  <c r="L41"/>
  <c r="L40" s="1"/>
  <c r="L39" s="1"/>
  <c r="K41"/>
  <c r="K40" s="1"/>
  <c r="K39" s="1"/>
  <c r="M37"/>
  <c r="L37"/>
  <c r="K37"/>
  <c r="M35"/>
  <c r="L35"/>
  <c r="K35"/>
  <c r="M32"/>
  <c r="L32"/>
  <c r="K32"/>
  <c r="M29"/>
  <c r="M28" s="1"/>
  <c r="L29"/>
  <c r="L28" s="1"/>
  <c r="K29"/>
  <c r="K28" s="1"/>
  <c r="M26"/>
  <c r="L26"/>
  <c r="K26"/>
  <c r="M24"/>
  <c r="L24"/>
  <c r="K24"/>
  <c r="M22"/>
  <c r="L22"/>
  <c r="K22"/>
  <c r="M20"/>
  <c r="L20"/>
  <c r="K20"/>
  <c r="M14"/>
  <c r="M13" s="1"/>
  <c r="L14"/>
  <c r="L13" s="1"/>
  <c r="K14"/>
  <c r="K13" s="1"/>
  <c r="K47" l="1"/>
  <c r="M47"/>
  <c r="L47"/>
  <c r="K58"/>
  <c r="K57" s="1"/>
  <c r="K34"/>
  <c r="K31" s="1"/>
  <c r="M34"/>
  <c r="M31" s="1"/>
  <c r="K19"/>
  <c r="K18" s="1"/>
  <c r="L19"/>
  <c r="L18" s="1"/>
  <c r="M58"/>
  <c r="M57" s="1"/>
  <c r="L34"/>
  <c r="L31" s="1"/>
  <c r="M19"/>
  <c r="M18" s="1"/>
  <c r="L58"/>
  <c r="L57" s="1"/>
  <c r="M12" l="1"/>
  <c r="K12"/>
  <c r="L12"/>
  <c r="K59" i="1"/>
  <c r="K58" s="1"/>
  <c r="K57" s="1"/>
  <c r="L59"/>
  <c r="L55"/>
  <c r="L52"/>
  <c r="K48"/>
  <c r="K47" s="1"/>
  <c r="K46" s="1"/>
  <c r="L48"/>
  <c r="L45"/>
  <c r="L43"/>
  <c r="L11"/>
  <c r="K66"/>
  <c r="K65" s="1"/>
  <c r="K64"/>
  <c r="K63" s="1"/>
  <c r="K55"/>
  <c r="K54" s="1"/>
  <c r="K53" s="1"/>
  <c r="K52"/>
  <c r="K51" s="1"/>
  <c r="K45"/>
  <c r="K44" s="1"/>
  <c r="K43"/>
  <c r="K42" s="1"/>
  <c r="K39"/>
  <c r="K38" s="1"/>
  <c r="K37" s="1"/>
  <c r="K36"/>
  <c r="K35" s="1"/>
  <c r="K34"/>
  <c r="K33" s="1"/>
  <c r="K31"/>
  <c r="K30" s="1"/>
  <c r="K28"/>
  <c r="K27" s="1"/>
  <c r="K26" s="1"/>
  <c r="K25"/>
  <c r="K24" s="1"/>
  <c r="K23"/>
  <c r="K22" s="1"/>
  <c r="K21"/>
  <c r="K20" s="1"/>
  <c r="K19"/>
  <c r="K18" s="1"/>
  <c r="K15"/>
  <c r="K14"/>
  <c r="K13"/>
  <c r="K86" i="16" l="1"/>
  <c r="M86"/>
  <c r="L86"/>
  <c r="K12" i="1"/>
  <c r="K11" s="1"/>
  <c r="K62"/>
  <c r="K61" s="1"/>
  <c r="K60" s="1"/>
  <c r="K50"/>
  <c r="K49" s="1"/>
  <c r="K56"/>
  <c r="K17"/>
  <c r="K16" s="1"/>
  <c r="K41"/>
  <c r="K40" s="1"/>
  <c r="K32"/>
  <c r="K29" s="1"/>
  <c r="L10" l="1"/>
  <c r="L12"/>
  <c r="L13" s="1"/>
  <c r="K4"/>
  <c r="K5"/>
  <c r="K10"/>
  <c r="L5" l="1"/>
</calcChain>
</file>

<file path=xl/sharedStrings.xml><?xml version="1.0" encoding="utf-8"?>
<sst xmlns="http://schemas.openxmlformats.org/spreadsheetml/2006/main" count="1344" uniqueCount="256">
  <si>
    <t xml:space="preserve">Доходы  бюджета </t>
  </si>
  <si>
    <t>№ строки</t>
  </si>
  <si>
    <t>Код классификации доходов бюджета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</si>
  <si>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</si>
  <si>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Оценка на 2019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</si>
  <si>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</si>
  <si>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</si>
  <si>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</si>
  <si>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</si>
  <si>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</si>
  <si>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</si>
  <si>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</si>
  <si>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</si>
  <si>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</si>
  <si>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</si>
  <si>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</si>
  <si>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</si>
  <si>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</si>
  <si>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</si>
  <si>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</si>
  <si>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</si>
  <si>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</si>
  <si>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</si>
  <si>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</si>
  <si>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</si>
  <si>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</si>
  <si>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</si>
  <si>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</si>
  <si>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</si>
  <si>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</si>
  <si>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</si>
  <si>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</si>
  <si>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</si>
  <si>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</si>
  <si>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</si>
  <si>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</si>
  <si>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</si>
  <si>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</si>
  <si>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</si>
  <si>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</si>
  <si>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</si>
  <si>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</si>
  <si>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</si>
  <si>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</si>
  <si>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</si>
  <si>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</si>
  <si>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</si>
  <si>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</si>
  <si>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</si>
  <si>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</si>
  <si>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</si>
  <si>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</si>
  <si>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</si>
  <si>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</si>
  <si>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</si>
  <si>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</si>
  <si>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</si>
  <si>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</si>
  <si>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12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</si>
  <si>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</si>
  <si>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</si>
  <si>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</si>
  <si>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</si>
  <si>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13</t>
  </si>
  <si>
    <t>05</t>
  </si>
  <si>
    <t>НАЛОГИ НА СОВОКУПНЫЙ ДОХОД</t>
  </si>
  <si>
    <t>14</t>
  </si>
  <si>
    <t>Единый сельскохозяйственный налог</t>
  </si>
  <si>
    <t>15</t>
  </si>
  <si>
    <t>16</t>
  </si>
  <si>
    <t>06</t>
  </si>
  <si>
    <t>НАЛОГИ НА ИМУЩЕСТВО</t>
  </si>
  <si>
    <t>17</t>
  </si>
  <si>
    <t>Налог на имущество физических лиц</t>
  </si>
  <si>
    <t>18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</si>
  <si>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</si>
  <si>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19</t>
  </si>
  <si>
    <t>Земельный налог</t>
  </si>
  <si>
    <t>20</t>
  </si>
  <si>
    <t>Земельный налог с организаций</t>
  </si>
  <si>
    <t>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</si>
  <si>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</si>
  <si>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</si>
  <si>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22</t>
  </si>
  <si>
    <t>040</t>
  </si>
  <si>
    <t>Земельный налог с физических лиц</t>
  </si>
  <si>
    <t>23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</si>
  <si>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</si>
  <si>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</si>
  <si>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24</t>
  </si>
  <si>
    <t>822</t>
  </si>
  <si>
    <t>08</t>
  </si>
  <si>
    <t>ГОСУДАРСТВЕННАЯ ПОШЛИНА</t>
  </si>
  <si>
    <t>25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</si>
  <si>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</si>
  <si>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</si>
  <si>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</si>
  <si>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</si>
  <si>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</si>
  <si>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</si>
  <si>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</si>
  <si>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</si>
  <si>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</si>
  <si>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</si>
  <si>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27</t>
  </si>
  <si>
    <t>ДОХОДЫ ОТ ОКАЗАНИЯ ПЛАТНЫХ УСЛУГ И КОМПЕНСАЦИИ ЗАТРАТ ГОСУДАРСТВА</t>
  </si>
  <si>
    <t>28</t>
  </si>
  <si>
    <t>130</t>
  </si>
  <si>
    <t>Доходы от компенсации затрат государства</t>
  </si>
  <si>
    <t>29</t>
  </si>
  <si>
    <t>060</t>
  </si>
  <si>
    <t>Доходы, поступающие в порядке возмещения расходов, понесенных в связи с эксплуатацией имущества</t>
  </si>
  <si>
    <t>30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</si>
  <si>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</si>
  <si>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</si>
  <si>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31</t>
  </si>
  <si>
    <t>ШТРАФЫ, САНКЦИИ, ВОЗМЕЩЕНИЕ УЩЕРБА</t>
  </si>
  <si>
    <t>32</t>
  </si>
  <si>
    <t>51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</si>
  <si>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</si>
  <si>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</si>
  <si>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</si>
  <si>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</si>
  <si>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</si>
  <si>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</si>
  <si>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34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</si>
  <si>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</si>
  <si>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</si>
  <si>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35</t>
  </si>
  <si>
    <t>36</t>
  </si>
  <si>
    <t>37</t>
  </si>
  <si>
    <t>38</t>
  </si>
  <si>
    <t>90</t>
  </si>
  <si>
    <t>Прочие поступления от денежных взысканий (штрафов) и иных сумм в возмещение ущерба</t>
  </si>
  <si>
    <t>39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</si>
  <si>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</si>
  <si>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</si>
  <si>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810</t>
  </si>
  <si>
    <t>40</t>
  </si>
  <si>
    <t>990</t>
  </si>
  <si>
    <t>Прочие доходы от компенсации затрат государства</t>
  </si>
  <si>
    <t>41</t>
  </si>
  <si>
    <t>995</t>
  </si>
  <si>
    <t>Прочие доходы от компенсации затрат бюджетов муниципальных районов</t>
  </si>
  <si>
    <t>42</t>
  </si>
  <si>
    <t>0400</t>
  </si>
  <si>
    <t>Прочие доходы от компенсации затрат бюджетов муниципальных районов (возврат дебиторской задолженности прошлых лет за счет средств местного бюджета)</t>
  </si>
  <si>
    <t>43</t>
  </si>
  <si>
    <t>ДОХОДЫ ОТ ПРОДАЖИ МАТЕРИАЛЬНЫХ И НЕМАТЕРИАЛЬНЫХ АКТИВОВ</t>
  </si>
  <si>
    <t>44</t>
  </si>
  <si>
    <t>430</t>
  </si>
  <si>
    <t>Доходы от продажи земельных участков, находящихся в государственной и муниципальной собственности</t>
  </si>
  <si>
    <t>45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</si>
  <si>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</si>
  <si>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46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</si>
  <si>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</si>
  <si>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47</t>
  </si>
  <si>
    <t>48</t>
  </si>
  <si>
    <t>49</t>
  </si>
  <si>
    <t>812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</si>
  <si>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</si>
  <si>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</si>
  <si>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</si>
  <si>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</si>
  <si>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</si>
  <si>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</si>
  <si>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802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</si>
  <si>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</si>
  <si>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</si>
  <si>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налоговые</t>
  </si>
  <si>
    <t>неналоговые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</si>
  <si>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</si>
  <si>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</si>
  <si>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</si>
  <si>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</si>
  <si>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50</t>
  </si>
  <si>
    <t>52</t>
  </si>
  <si>
    <t>53</t>
  </si>
  <si>
    <t>54</t>
  </si>
  <si>
    <t>55</t>
  </si>
  <si>
    <t>56</t>
  </si>
  <si>
    <t>57</t>
  </si>
  <si>
    <t>07</t>
  </si>
  <si>
    <t>Приложение 4
к решению 
Совета депутатов  
от    .12.2020 №     -рс</t>
  </si>
  <si>
    <t>Доходы  бюджета на 2021 год и плановый период 2022-2023 годов</t>
  </si>
  <si>
    <t>(рублей)</t>
  </si>
  <si>
    <t>Всего доходы бюджета на 2021 год</t>
  </si>
  <si>
    <t>Всего доходы бюджета на 2022 год</t>
  </si>
  <si>
    <t>Всего доходы бюджета на 2023 год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</si>
  <si>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</si>
  <si>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</si>
  <si>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</si>
  <si>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</si>
  <si>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</si>
  <si>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</si>
  <si>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</si>
  <si>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7601</t>
  </si>
  <si>
    <t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</si>
  <si>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>8601</t>
  </si>
  <si>
    <t>Дотации бюджетам сельских поселений на выравнивание бюджетной обеспеченности из бюджета субъекта Российской Федераци (из районного бюджета)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</si>
  <si>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</si>
  <si>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</si>
  <si>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</si>
  <si>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сельских поселений</t>
  </si>
  <si>
    <t>7412</t>
  </si>
  <si>
    <t>7509</t>
  </si>
  <si>
    <t>58</t>
  </si>
  <si>
    <t>Субвенции бюджетам бюджетной системы Российской Федерации</t>
  </si>
  <si>
    <t>59</t>
  </si>
  <si>
    <t>024</t>
  </si>
  <si>
    <t>Субвенции местным бюджетам на выполнение передаваемых полномочий субъектов Российской Федерации</t>
  </si>
  <si>
    <t>60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</si>
  <si>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</si>
  <si>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</si>
  <si>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62</t>
  </si>
  <si>
    <t>118</t>
  </si>
  <si>
    <t>63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</si>
  <si>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</si>
  <si>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</t>
  </si>
  <si>
    <t>Иные межбюджетные трансферты</t>
  </si>
  <si>
    <t>65</t>
  </si>
  <si>
    <t>Прочие межбюджетные трансферты, передаваемые бюджетам</t>
  </si>
  <si>
    <t>66</t>
  </si>
  <si>
    <t>Прочие межбюджетные трансферты, передаваемые бюджетам сельских поселений</t>
  </si>
  <si>
    <t>67</t>
  </si>
  <si>
    <t>8602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</si>
  <si>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</si>
  <si>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ПРОЧИЕ БЕЗВОЗМЕЗДНЫЕ ПОСТУПЛЕНИЯ</t>
  </si>
  <si>
    <t>Прочие безвозмездные поступления в бюджеты сельских поселений</t>
  </si>
  <si>
    <t>ВСЕГО ДОХОДОВ</t>
  </si>
  <si>
    <t>7508</t>
  </si>
  <si>
    <t xml:space="preserve">Прочие субсидии бюджетам сельских поселений (на обеспечение первичных мер пожарной безопасности) 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</si>
  <si>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</si>
  <si>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</si>
  <si>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</si>
  <si>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1060</t>
  </si>
  <si>
    <t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ыфонда Красноярского края)</t>
  </si>
  <si>
    <t>к решению Маломинусинского
Совета депутатов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</si>
  <si>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</si>
  <si>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</si>
  <si>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68</t>
  </si>
  <si>
    <t>69</t>
  </si>
  <si>
    <t>70</t>
  </si>
  <si>
    <t>Прочие доходы от компенсации затрат бюджетов сельских поселений (иные доходы от компенсации затрат бюджета сельского поселения)</t>
  </si>
  <si>
    <t>0900</t>
  </si>
  <si>
    <t>61</t>
  </si>
  <si>
    <t>Прочие доходы от компенсации затрат бюджетов сельских поселений</t>
  </si>
  <si>
    <t>0020</t>
  </si>
  <si>
    <t>Прочие межбюджетные трансферты, передаваемые бюджетам сельских поселений (из резервного фонда администрации Минусинского района)</t>
  </si>
  <si>
    <t>7745</t>
  </si>
  <si>
    <t>Прочие межбюджетные трансферты, передаваемые бюджетам сельских поселений (за содействие развитию налогового потенциала)</t>
  </si>
  <si>
    <t>71</t>
  </si>
  <si>
    <t>72</t>
  </si>
  <si>
    <t>73</t>
  </si>
  <si>
    <t>74</t>
  </si>
  <si>
    <t>№ 58-РС  от 29.12.2021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</si>
</sst>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#,##0.0"/>
    <numFmt numFmtId="166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3" fillId="0" borderId="1" xfId="0" quotePrefix="1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justify"/>
    </xf>
    <xf numFmtId="0" fontId="3" fillId="0" borderId="1" xfId="0" applyNumberFormat="1" applyFont="1" applyFill="1" applyBorder="1" applyAlignment="1">
      <alignment vertical="justify" wrapText="1"/>
    </xf>
    <xf numFmtId="49" fontId="3" fillId="0" borderId="1" xfId="1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justify" vertical="justify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49" fontId="3" fillId="0" borderId="1" xfId="1" applyNumberFormat="1" applyFont="1" applyFill="1" applyBorder="1" applyAlignment="1">
      <alignment horizontal="center" vertical="top"/>
    </xf>
    <xf numFmtId="49" fontId="0" fillId="0" borderId="0" xfId="0" applyNumberFormat="1" applyFill="1"/>
    <xf numFmtId="0" fontId="3" fillId="0" borderId="1" xfId="0" applyNumberFormat="1" applyFont="1" applyFill="1" applyBorder="1" applyAlignment="1">
      <alignment horizontal="justify" vertical="center" wrapText="1"/>
    </xf>
    <xf numFmtId="165" fontId="2" fillId="0" borderId="0" xfId="0" applyNumberFormat="1" applyFont="1" applyFill="1" applyAlignment="1">
      <alignment wrapText="1"/>
    </xf>
    <xf numFmtId="165" fontId="3" fillId="2" borderId="1" xfId="0" applyNumberFormat="1" applyFont="1" applyFill="1" applyBorder="1" applyAlignment="1">
      <alignment vertical="top"/>
    </xf>
    <xf numFmtId="4" fontId="0" fillId="0" borderId="0" xfId="0" applyNumberFormat="1" applyFill="1"/>
    <xf numFmtId="4" fontId="2" fillId="0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165" fontId="3" fillId="3" borderId="0" xfId="0" applyNumberFormat="1" applyFont="1" applyFill="1" applyBorder="1" applyAlignment="1">
      <alignment vertical="top" wrapText="1"/>
    </xf>
    <xf numFmtId="49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4" fontId="3" fillId="3" borderId="0" xfId="0" applyNumberFormat="1" applyFont="1" applyFill="1" applyAlignment="1">
      <alignment horizontal="right" wrapText="1"/>
    </xf>
    <xf numFmtId="49" fontId="3" fillId="3" borderId="1" xfId="0" quotePrefix="1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center" vertical="justify"/>
    </xf>
    <xf numFmtId="0" fontId="3" fillId="3" borderId="1" xfId="0" applyNumberFormat="1" applyFont="1" applyFill="1" applyBorder="1" applyAlignment="1">
      <alignment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justify" vertical="justify" wrapText="1"/>
    </xf>
    <xf numFmtId="49" fontId="3" fillId="3" borderId="1" xfId="1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left" wrapText="1"/>
    </xf>
    <xf numFmtId="49" fontId="3" fillId="3" borderId="1" xfId="2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justify" vertical="top" wrapText="1"/>
    </xf>
    <xf numFmtId="0" fontId="3" fillId="3" borderId="5" xfId="0" applyNumberFormat="1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/>
    </xf>
    <xf numFmtId="49" fontId="0" fillId="3" borderId="0" xfId="0" applyNumberFormat="1" applyFill="1"/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165" fontId="3" fillId="3" borderId="0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4" xfId="3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6"/>
  <sheetViews>
    <sheetView workbookViewId="0">
      <selection activeCell="O64" sqref="O64"/>
    </sheetView>
  </sheetViews>
  <sheetFormatPr defaultRowHeight="15"/>
  <cols>
    <col min="1" max="1" width="3.85546875" style="8" customWidth="1"/>
    <col min="2" max="2" width="4.42578125" style="19" customWidth="1"/>
    <col min="3" max="3" width="2.5703125" style="19" customWidth="1"/>
    <col min="4" max="4" width="3.5703125" style="19" customWidth="1"/>
    <col min="5" max="5" width="3" style="19" customWidth="1"/>
    <col min="6" max="6" width="4.28515625" style="19" customWidth="1"/>
    <col min="7" max="7" width="4.140625" style="19" customWidth="1"/>
    <col min="8" max="8" width="5.140625" style="19" customWidth="1"/>
    <col min="9" max="9" width="5.7109375" style="19" customWidth="1"/>
    <col min="10" max="10" width="51.7109375" style="19" customWidth="1"/>
    <col min="11" max="11" width="16.7109375" style="8" customWidth="1"/>
    <col min="12" max="12" width="12.42578125" style="8" bestFit="1" customWidth="1"/>
    <col min="13" max="256" width="9.140625" style="8"/>
    <col min="257" max="257" width="3.85546875" style="8" customWidth="1"/>
    <col min="258" max="258" width="4.42578125" style="8" customWidth="1"/>
    <col min="259" max="259" width="2.5703125" style="8" customWidth="1"/>
    <col min="260" max="260" width="3.5703125" style="8" customWidth="1"/>
    <col min="261" max="261" width="3" style="8" customWidth="1"/>
    <col min="262" max="262" width="4.28515625" style="8" customWidth="1"/>
    <col min="263" max="263" width="4.140625" style="8" customWidth="1"/>
    <col min="264" max="264" width="5.140625" style="8" customWidth="1"/>
    <col min="265" max="265" width="5.7109375" style="8" customWidth="1"/>
    <col min="266" max="266" width="51.7109375" style="8" customWidth="1"/>
    <col min="267" max="267" width="16.7109375" style="8" customWidth="1"/>
    <col min="268" max="512" width="9.140625" style="8"/>
    <col min="513" max="513" width="3.85546875" style="8" customWidth="1"/>
    <col min="514" max="514" width="4.42578125" style="8" customWidth="1"/>
    <col min="515" max="515" width="2.5703125" style="8" customWidth="1"/>
    <col min="516" max="516" width="3.5703125" style="8" customWidth="1"/>
    <col min="517" max="517" width="3" style="8" customWidth="1"/>
    <col min="518" max="518" width="4.28515625" style="8" customWidth="1"/>
    <col min="519" max="519" width="4.140625" style="8" customWidth="1"/>
    <col min="520" max="520" width="5.140625" style="8" customWidth="1"/>
    <col min="521" max="521" width="5.7109375" style="8" customWidth="1"/>
    <col min="522" max="522" width="51.7109375" style="8" customWidth="1"/>
    <col min="523" max="523" width="16.7109375" style="8" customWidth="1"/>
    <col min="524" max="768" width="9.140625" style="8"/>
    <col min="769" max="769" width="3.85546875" style="8" customWidth="1"/>
    <col min="770" max="770" width="4.42578125" style="8" customWidth="1"/>
    <col min="771" max="771" width="2.5703125" style="8" customWidth="1"/>
    <col min="772" max="772" width="3.5703125" style="8" customWidth="1"/>
    <col min="773" max="773" width="3" style="8" customWidth="1"/>
    <col min="774" max="774" width="4.28515625" style="8" customWidth="1"/>
    <col min="775" max="775" width="4.140625" style="8" customWidth="1"/>
    <col min="776" max="776" width="5.140625" style="8" customWidth="1"/>
    <col min="777" max="777" width="5.7109375" style="8" customWidth="1"/>
    <col min="778" max="778" width="51.7109375" style="8" customWidth="1"/>
    <col min="779" max="779" width="16.7109375" style="8" customWidth="1"/>
    <col min="780" max="1024" width="9.140625" style="8"/>
    <col min="1025" max="1025" width="3.85546875" style="8" customWidth="1"/>
    <col min="1026" max="1026" width="4.42578125" style="8" customWidth="1"/>
    <col min="1027" max="1027" width="2.5703125" style="8" customWidth="1"/>
    <col min="1028" max="1028" width="3.5703125" style="8" customWidth="1"/>
    <col min="1029" max="1029" width="3" style="8" customWidth="1"/>
    <col min="1030" max="1030" width="4.28515625" style="8" customWidth="1"/>
    <col min="1031" max="1031" width="4.140625" style="8" customWidth="1"/>
    <col min="1032" max="1032" width="5.140625" style="8" customWidth="1"/>
    <col min="1033" max="1033" width="5.7109375" style="8" customWidth="1"/>
    <col min="1034" max="1034" width="51.7109375" style="8" customWidth="1"/>
    <col min="1035" max="1035" width="16.7109375" style="8" customWidth="1"/>
    <col min="1036" max="1280" width="9.140625" style="8"/>
    <col min="1281" max="1281" width="3.85546875" style="8" customWidth="1"/>
    <col min="1282" max="1282" width="4.42578125" style="8" customWidth="1"/>
    <col min="1283" max="1283" width="2.5703125" style="8" customWidth="1"/>
    <col min="1284" max="1284" width="3.5703125" style="8" customWidth="1"/>
    <col min="1285" max="1285" width="3" style="8" customWidth="1"/>
    <col min="1286" max="1286" width="4.28515625" style="8" customWidth="1"/>
    <col min="1287" max="1287" width="4.140625" style="8" customWidth="1"/>
    <col min="1288" max="1288" width="5.140625" style="8" customWidth="1"/>
    <col min="1289" max="1289" width="5.7109375" style="8" customWidth="1"/>
    <col min="1290" max="1290" width="51.7109375" style="8" customWidth="1"/>
    <col min="1291" max="1291" width="16.7109375" style="8" customWidth="1"/>
    <col min="1292" max="1536" width="9.140625" style="8"/>
    <col min="1537" max="1537" width="3.85546875" style="8" customWidth="1"/>
    <col min="1538" max="1538" width="4.42578125" style="8" customWidth="1"/>
    <col min="1539" max="1539" width="2.5703125" style="8" customWidth="1"/>
    <col min="1540" max="1540" width="3.5703125" style="8" customWidth="1"/>
    <col min="1541" max="1541" width="3" style="8" customWidth="1"/>
    <col min="1542" max="1542" width="4.28515625" style="8" customWidth="1"/>
    <col min="1543" max="1543" width="4.140625" style="8" customWidth="1"/>
    <col min="1544" max="1544" width="5.140625" style="8" customWidth="1"/>
    <col min="1545" max="1545" width="5.7109375" style="8" customWidth="1"/>
    <col min="1546" max="1546" width="51.7109375" style="8" customWidth="1"/>
    <col min="1547" max="1547" width="16.7109375" style="8" customWidth="1"/>
    <col min="1548" max="1792" width="9.140625" style="8"/>
    <col min="1793" max="1793" width="3.85546875" style="8" customWidth="1"/>
    <col min="1794" max="1794" width="4.42578125" style="8" customWidth="1"/>
    <col min="1795" max="1795" width="2.5703125" style="8" customWidth="1"/>
    <col min="1796" max="1796" width="3.5703125" style="8" customWidth="1"/>
    <col min="1797" max="1797" width="3" style="8" customWidth="1"/>
    <col min="1798" max="1798" width="4.28515625" style="8" customWidth="1"/>
    <col min="1799" max="1799" width="4.140625" style="8" customWidth="1"/>
    <col min="1800" max="1800" width="5.140625" style="8" customWidth="1"/>
    <col min="1801" max="1801" width="5.7109375" style="8" customWidth="1"/>
    <col min="1802" max="1802" width="51.7109375" style="8" customWidth="1"/>
    <col min="1803" max="1803" width="16.7109375" style="8" customWidth="1"/>
    <col min="1804" max="2048" width="9.140625" style="8"/>
    <col min="2049" max="2049" width="3.85546875" style="8" customWidth="1"/>
    <col min="2050" max="2050" width="4.42578125" style="8" customWidth="1"/>
    <col min="2051" max="2051" width="2.5703125" style="8" customWidth="1"/>
    <col min="2052" max="2052" width="3.5703125" style="8" customWidth="1"/>
    <col min="2053" max="2053" width="3" style="8" customWidth="1"/>
    <col min="2054" max="2054" width="4.28515625" style="8" customWidth="1"/>
    <col min="2055" max="2055" width="4.140625" style="8" customWidth="1"/>
    <col min="2056" max="2056" width="5.140625" style="8" customWidth="1"/>
    <col min="2057" max="2057" width="5.7109375" style="8" customWidth="1"/>
    <col min="2058" max="2058" width="51.7109375" style="8" customWidth="1"/>
    <col min="2059" max="2059" width="16.7109375" style="8" customWidth="1"/>
    <col min="2060" max="2304" width="9.140625" style="8"/>
    <col min="2305" max="2305" width="3.85546875" style="8" customWidth="1"/>
    <col min="2306" max="2306" width="4.42578125" style="8" customWidth="1"/>
    <col min="2307" max="2307" width="2.5703125" style="8" customWidth="1"/>
    <col min="2308" max="2308" width="3.5703125" style="8" customWidth="1"/>
    <col min="2309" max="2309" width="3" style="8" customWidth="1"/>
    <col min="2310" max="2310" width="4.28515625" style="8" customWidth="1"/>
    <col min="2311" max="2311" width="4.140625" style="8" customWidth="1"/>
    <col min="2312" max="2312" width="5.140625" style="8" customWidth="1"/>
    <col min="2313" max="2313" width="5.7109375" style="8" customWidth="1"/>
    <col min="2314" max="2314" width="51.7109375" style="8" customWidth="1"/>
    <col min="2315" max="2315" width="16.7109375" style="8" customWidth="1"/>
    <col min="2316" max="2560" width="9.140625" style="8"/>
    <col min="2561" max="2561" width="3.85546875" style="8" customWidth="1"/>
    <col min="2562" max="2562" width="4.42578125" style="8" customWidth="1"/>
    <col min="2563" max="2563" width="2.5703125" style="8" customWidth="1"/>
    <col min="2564" max="2564" width="3.5703125" style="8" customWidth="1"/>
    <col min="2565" max="2565" width="3" style="8" customWidth="1"/>
    <col min="2566" max="2566" width="4.28515625" style="8" customWidth="1"/>
    <col min="2567" max="2567" width="4.140625" style="8" customWidth="1"/>
    <col min="2568" max="2568" width="5.140625" style="8" customWidth="1"/>
    <col min="2569" max="2569" width="5.7109375" style="8" customWidth="1"/>
    <col min="2570" max="2570" width="51.7109375" style="8" customWidth="1"/>
    <col min="2571" max="2571" width="16.7109375" style="8" customWidth="1"/>
    <col min="2572" max="2816" width="9.140625" style="8"/>
    <col min="2817" max="2817" width="3.85546875" style="8" customWidth="1"/>
    <col min="2818" max="2818" width="4.42578125" style="8" customWidth="1"/>
    <col min="2819" max="2819" width="2.5703125" style="8" customWidth="1"/>
    <col min="2820" max="2820" width="3.5703125" style="8" customWidth="1"/>
    <col min="2821" max="2821" width="3" style="8" customWidth="1"/>
    <col min="2822" max="2822" width="4.28515625" style="8" customWidth="1"/>
    <col min="2823" max="2823" width="4.140625" style="8" customWidth="1"/>
    <col min="2824" max="2824" width="5.140625" style="8" customWidth="1"/>
    <col min="2825" max="2825" width="5.7109375" style="8" customWidth="1"/>
    <col min="2826" max="2826" width="51.7109375" style="8" customWidth="1"/>
    <col min="2827" max="2827" width="16.7109375" style="8" customWidth="1"/>
    <col min="2828" max="3072" width="9.140625" style="8"/>
    <col min="3073" max="3073" width="3.85546875" style="8" customWidth="1"/>
    <col min="3074" max="3074" width="4.42578125" style="8" customWidth="1"/>
    <col min="3075" max="3075" width="2.5703125" style="8" customWidth="1"/>
    <col min="3076" max="3076" width="3.5703125" style="8" customWidth="1"/>
    <col min="3077" max="3077" width="3" style="8" customWidth="1"/>
    <col min="3078" max="3078" width="4.28515625" style="8" customWidth="1"/>
    <col min="3079" max="3079" width="4.140625" style="8" customWidth="1"/>
    <col min="3080" max="3080" width="5.140625" style="8" customWidth="1"/>
    <col min="3081" max="3081" width="5.7109375" style="8" customWidth="1"/>
    <col min="3082" max="3082" width="51.7109375" style="8" customWidth="1"/>
    <col min="3083" max="3083" width="16.7109375" style="8" customWidth="1"/>
    <col min="3084" max="3328" width="9.140625" style="8"/>
    <col min="3329" max="3329" width="3.85546875" style="8" customWidth="1"/>
    <col min="3330" max="3330" width="4.42578125" style="8" customWidth="1"/>
    <col min="3331" max="3331" width="2.5703125" style="8" customWidth="1"/>
    <col min="3332" max="3332" width="3.5703125" style="8" customWidth="1"/>
    <col min="3333" max="3333" width="3" style="8" customWidth="1"/>
    <col min="3334" max="3334" width="4.28515625" style="8" customWidth="1"/>
    <col min="3335" max="3335" width="4.140625" style="8" customWidth="1"/>
    <col min="3336" max="3336" width="5.140625" style="8" customWidth="1"/>
    <col min="3337" max="3337" width="5.7109375" style="8" customWidth="1"/>
    <col min="3338" max="3338" width="51.7109375" style="8" customWidth="1"/>
    <col min="3339" max="3339" width="16.7109375" style="8" customWidth="1"/>
    <col min="3340" max="3584" width="9.140625" style="8"/>
    <col min="3585" max="3585" width="3.85546875" style="8" customWidth="1"/>
    <col min="3586" max="3586" width="4.42578125" style="8" customWidth="1"/>
    <col min="3587" max="3587" width="2.5703125" style="8" customWidth="1"/>
    <col min="3588" max="3588" width="3.5703125" style="8" customWidth="1"/>
    <col min="3589" max="3589" width="3" style="8" customWidth="1"/>
    <col min="3590" max="3590" width="4.28515625" style="8" customWidth="1"/>
    <col min="3591" max="3591" width="4.140625" style="8" customWidth="1"/>
    <col min="3592" max="3592" width="5.140625" style="8" customWidth="1"/>
    <col min="3593" max="3593" width="5.7109375" style="8" customWidth="1"/>
    <col min="3594" max="3594" width="51.7109375" style="8" customWidth="1"/>
    <col min="3595" max="3595" width="16.7109375" style="8" customWidth="1"/>
    <col min="3596" max="3840" width="9.140625" style="8"/>
    <col min="3841" max="3841" width="3.85546875" style="8" customWidth="1"/>
    <col min="3842" max="3842" width="4.42578125" style="8" customWidth="1"/>
    <col min="3843" max="3843" width="2.5703125" style="8" customWidth="1"/>
    <col min="3844" max="3844" width="3.5703125" style="8" customWidth="1"/>
    <col min="3845" max="3845" width="3" style="8" customWidth="1"/>
    <col min="3846" max="3846" width="4.28515625" style="8" customWidth="1"/>
    <col min="3847" max="3847" width="4.140625" style="8" customWidth="1"/>
    <col min="3848" max="3848" width="5.140625" style="8" customWidth="1"/>
    <col min="3849" max="3849" width="5.7109375" style="8" customWidth="1"/>
    <col min="3850" max="3850" width="51.7109375" style="8" customWidth="1"/>
    <col min="3851" max="3851" width="16.7109375" style="8" customWidth="1"/>
    <col min="3852" max="4096" width="9.140625" style="8"/>
    <col min="4097" max="4097" width="3.85546875" style="8" customWidth="1"/>
    <col min="4098" max="4098" width="4.42578125" style="8" customWidth="1"/>
    <col min="4099" max="4099" width="2.5703125" style="8" customWidth="1"/>
    <col min="4100" max="4100" width="3.5703125" style="8" customWidth="1"/>
    <col min="4101" max="4101" width="3" style="8" customWidth="1"/>
    <col min="4102" max="4102" width="4.28515625" style="8" customWidth="1"/>
    <col min="4103" max="4103" width="4.140625" style="8" customWidth="1"/>
    <col min="4104" max="4104" width="5.140625" style="8" customWidth="1"/>
    <col min="4105" max="4105" width="5.7109375" style="8" customWidth="1"/>
    <col min="4106" max="4106" width="51.7109375" style="8" customWidth="1"/>
    <col min="4107" max="4107" width="16.7109375" style="8" customWidth="1"/>
    <col min="4108" max="4352" width="9.140625" style="8"/>
    <col min="4353" max="4353" width="3.85546875" style="8" customWidth="1"/>
    <col min="4354" max="4354" width="4.42578125" style="8" customWidth="1"/>
    <col min="4355" max="4355" width="2.5703125" style="8" customWidth="1"/>
    <col min="4356" max="4356" width="3.5703125" style="8" customWidth="1"/>
    <col min="4357" max="4357" width="3" style="8" customWidth="1"/>
    <col min="4358" max="4358" width="4.28515625" style="8" customWidth="1"/>
    <col min="4359" max="4359" width="4.140625" style="8" customWidth="1"/>
    <col min="4360" max="4360" width="5.140625" style="8" customWidth="1"/>
    <col min="4361" max="4361" width="5.7109375" style="8" customWidth="1"/>
    <col min="4362" max="4362" width="51.7109375" style="8" customWidth="1"/>
    <col min="4363" max="4363" width="16.7109375" style="8" customWidth="1"/>
    <col min="4364" max="4608" width="9.140625" style="8"/>
    <col min="4609" max="4609" width="3.85546875" style="8" customWidth="1"/>
    <col min="4610" max="4610" width="4.42578125" style="8" customWidth="1"/>
    <col min="4611" max="4611" width="2.5703125" style="8" customWidth="1"/>
    <col min="4612" max="4612" width="3.5703125" style="8" customWidth="1"/>
    <col min="4613" max="4613" width="3" style="8" customWidth="1"/>
    <col min="4614" max="4614" width="4.28515625" style="8" customWidth="1"/>
    <col min="4615" max="4615" width="4.140625" style="8" customWidth="1"/>
    <col min="4616" max="4616" width="5.140625" style="8" customWidth="1"/>
    <col min="4617" max="4617" width="5.7109375" style="8" customWidth="1"/>
    <col min="4618" max="4618" width="51.7109375" style="8" customWidth="1"/>
    <col min="4619" max="4619" width="16.7109375" style="8" customWidth="1"/>
    <col min="4620" max="4864" width="9.140625" style="8"/>
    <col min="4865" max="4865" width="3.85546875" style="8" customWidth="1"/>
    <col min="4866" max="4866" width="4.42578125" style="8" customWidth="1"/>
    <col min="4867" max="4867" width="2.5703125" style="8" customWidth="1"/>
    <col min="4868" max="4868" width="3.5703125" style="8" customWidth="1"/>
    <col min="4869" max="4869" width="3" style="8" customWidth="1"/>
    <col min="4870" max="4870" width="4.28515625" style="8" customWidth="1"/>
    <col min="4871" max="4871" width="4.140625" style="8" customWidth="1"/>
    <col min="4872" max="4872" width="5.140625" style="8" customWidth="1"/>
    <col min="4873" max="4873" width="5.7109375" style="8" customWidth="1"/>
    <col min="4874" max="4874" width="51.7109375" style="8" customWidth="1"/>
    <col min="4875" max="4875" width="16.7109375" style="8" customWidth="1"/>
    <col min="4876" max="5120" width="9.140625" style="8"/>
    <col min="5121" max="5121" width="3.85546875" style="8" customWidth="1"/>
    <col min="5122" max="5122" width="4.42578125" style="8" customWidth="1"/>
    <col min="5123" max="5123" width="2.5703125" style="8" customWidth="1"/>
    <col min="5124" max="5124" width="3.5703125" style="8" customWidth="1"/>
    <col min="5125" max="5125" width="3" style="8" customWidth="1"/>
    <col min="5126" max="5126" width="4.28515625" style="8" customWidth="1"/>
    <col min="5127" max="5127" width="4.140625" style="8" customWidth="1"/>
    <col min="5128" max="5128" width="5.140625" style="8" customWidth="1"/>
    <col min="5129" max="5129" width="5.7109375" style="8" customWidth="1"/>
    <col min="5130" max="5130" width="51.7109375" style="8" customWidth="1"/>
    <col min="5131" max="5131" width="16.7109375" style="8" customWidth="1"/>
    <col min="5132" max="5376" width="9.140625" style="8"/>
    <col min="5377" max="5377" width="3.85546875" style="8" customWidth="1"/>
    <col min="5378" max="5378" width="4.42578125" style="8" customWidth="1"/>
    <col min="5379" max="5379" width="2.5703125" style="8" customWidth="1"/>
    <col min="5380" max="5380" width="3.5703125" style="8" customWidth="1"/>
    <col min="5381" max="5381" width="3" style="8" customWidth="1"/>
    <col min="5382" max="5382" width="4.28515625" style="8" customWidth="1"/>
    <col min="5383" max="5383" width="4.140625" style="8" customWidth="1"/>
    <col min="5384" max="5384" width="5.140625" style="8" customWidth="1"/>
    <col min="5385" max="5385" width="5.7109375" style="8" customWidth="1"/>
    <col min="5386" max="5386" width="51.7109375" style="8" customWidth="1"/>
    <col min="5387" max="5387" width="16.7109375" style="8" customWidth="1"/>
    <col min="5388" max="5632" width="9.140625" style="8"/>
    <col min="5633" max="5633" width="3.85546875" style="8" customWidth="1"/>
    <col min="5634" max="5634" width="4.42578125" style="8" customWidth="1"/>
    <col min="5635" max="5635" width="2.5703125" style="8" customWidth="1"/>
    <col min="5636" max="5636" width="3.5703125" style="8" customWidth="1"/>
    <col min="5637" max="5637" width="3" style="8" customWidth="1"/>
    <col min="5638" max="5638" width="4.28515625" style="8" customWidth="1"/>
    <col min="5639" max="5639" width="4.140625" style="8" customWidth="1"/>
    <col min="5640" max="5640" width="5.140625" style="8" customWidth="1"/>
    <col min="5641" max="5641" width="5.7109375" style="8" customWidth="1"/>
    <col min="5642" max="5642" width="51.7109375" style="8" customWidth="1"/>
    <col min="5643" max="5643" width="16.7109375" style="8" customWidth="1"/>
    <col min="5644" max="5888" width="9.140625" style="8"/>
    <col min="5889" max="5889" width="3.85546875" style="8" customWidth="1"/>
    <col min="5890" max="5890" width="4.42578125" style="8" customWidth="1"/>
    <col min="5891" max="5891" width="2.5703125" style="8" customWidth="1"/>
    <col min="5892" max="5892" width="3.5703125" style="8" customWidth="1"/>
    <col min="5893" max="5893" width="3" style="8" customWidth="1"/>
    <col min="5894" max="5894" width="4.28515625" style="8" customWidth="1"/>
    <col min="5895" max="5895" width="4.140625" style="8" customWidth="1"/>
    <col min="5896" max="5896" width="5.140625" style="8" customWidth="1"/>
    <col min="5897" max="5897" width="5.7109375" style="8" customWidth="1"/>
    <col min="5898" max="5898" width="51.7109375" style="8" customWidth="1"/>
    <col min="5899" max="5899" width="16.7109375" style="8" customWidth="1"/>
    <col min="5900" max="6144" width="9.140625" style="8"/>
    <col min="6145" max="6145" width="3.85546875" style="8" customWidth="1"/>
    <col min="6146" max="6146" width="4.42578125" style="8" customWidth="1"/>
    <col min="6147" max="6147" width="2.5703125" style="8" customWidth="1"/>
    <col min="6148" max="6148" width="3.5703125" style="8" customWidth="1"/>
    <col min="6149" max="6149" width="3" style="8" customWidth="1"/>
    <col min="6150" max="6150" width="4.28515625" style="8" customWidth="1"/>
    <col min="6151" max="6151" width="4.140625" style="8" customWidth="1"/>
    <col min="6152" max="6152" width="5.140625" style="8" customWidth="1"/>
    <col min="6153" max="6153" width="5.7109375" style="8" customWidth="1"/>
    <col min="6154" max="6154" width="51.7109375" style="8" customWidth="1"/>
    <col min="6155" max="6155" width="16.7109375" style="8" customWidth="1"/>
    <col min="6156" max="6400" width="9.140625" style="8"/>
    <col min="6401" max="6401" width="3.85546875" style="8" customWidth="1"/>
    <col min="6402" max="6402" width="4.42578125" style="8" customWidth="1"/>
    <col min="6403" max="6403" width="2.5703125" style="8" customWidth="1"/>
    <col min="6404" max="6404" width="3.5703125" style="8" customWidth="1"/>
    <col min="6405" max="6405" width="3" style="8" customWidth="1"/>
    <col min="6406" max="6406" width="4.28515625" style="8" customWidth="1"/>
    <col min="6407" max="6407" width="4.140625" style="8" customWidth="1"/>
    <col min="6408" max="6408" width="5.140625" style="8" customWidth="1"/>
    <col min="6409" max="6409" width="5.7109375" style="8" customWidth="1"/>
    <col min="6410" max="6410" width="51.7109375" style="8" customWidth="1"/>
    <col min="6411" max="6411" width="16.7109375" style="8" customWidth="1"/>
    <col min="6412" max="6656" width="9.140625" style="8"/>
    <col min="6657" max="6657" width="3.85546875" style="8" customWidth="1"/>
    <col min="6658" max="6658" width="4.42578125" style="8" customWidth="1"/>
    <col min="6659" max="6659" width="2.5703125" style="8" customWidth="1"/>
    <col min="6660" max="6660" width="3.5703125" style="8" customWidth="1"/>
    <col min="6661" max="6661" width="3" style="8" customWidth="1"/>
    <col min="6662" max="6662" width="4.28515625" style="8" customWidth="1"/>
    <col min="6663" max="6663" width="4.140625" style="8" customWidth="1"/>
    <col min="6664" max="6664" width="5.140625" style="8" customWidth="1"/>
    <col min="6665" max="6665" width="5.7109375" style="8" customWidth="1"/>
    <col min="6666" max="6666" width="51.7109375" style="8" customWidth="1"/>
    <col min="6667" max="6667" width="16.7109375" style="8" customWidth="1"/>
    <col min="6668" max="6912" width="9.140625" style="8"/>
    <col min="6913" max="6913" width="3.85546875" style="8" customWidth="1"/>
    <col min="6914" max="6914" width="4.42578125" style="8" customWidth="1"/>
    <col min="6915" max="6915" width="2.5703125" style="8" customWidth="1"/>
    <col min="6916" max="6916" width="3.5703125" style="8" customWidth="1"/>
    <col min="6917" max="6917" width="3" style="8" customWidth="1"/>
    <col min="6918" max="6918" width="4.28515625" style="8" customWidth="1"/>
    <col min="6919" max="6919" width="4.140625" style="8" customWidth="1"/>
    <col min="6920" max="6920" width="5.140625" style="8" customWidth="1"/>
    <col min="6921" max="6921" width="5.7109375" style="8" customWidth="1"/>
    <col min="6922" max="6922" width="51.7109375" style="8" customWidth="1"/>
    <col min="6923" max="6923" width="16.7109375" style="8" customWidth="1"/>
    <col min="6924" max="7168" width="9.140625" style="8"/>
    <col min="7169" max="7169" width="3.85546875" style="8" customWidth="1"/>
    <col min="7170" max="7170" width="4.42578125" style="8" customWidth="1"/>
    <col min="7171" max="7171" width="2.5703125" style="8" customWidth="1"/>
    <col min="7172" max="7172" width="3.5703125" style="8" customWidth="1"/>
    <col min="7173" max="7173" width="3" style="8" customWidth="1"/>
    <col min="7174" max="7174" width="4.28515625" style="8" customWidth="1"/>
    <col min="7175" max="7175" width="4.140625" style="8" customWidth="1"/>
    <col min="7176" max="7176" width="5.140625" style="8" customWidth="1"/>
    <col min="7177" max="7177" width="5.7109375" style="8" customWidth="1"/>
    <col min="7178" max="7178" width="51.7109375" style="8" customWidth="1"/>
    <col min="7179" max="7179" width="16.7109375" style="8" customWidth="1"/>
    <col min="7180" max="7424" width="9.140625" style="8"/>
    <col min="7425" max="7425" width="3.85546875" style="8" customWidth="1"/>
    <col min="7426" max="7426" width="4.42578125" style="8" customWidth="1"/>
    <col min="7427" max="7427" width="2.5703125" style="8" customWidth="1"/>
    <col min="7428" max="7428" width="3.5703125" style="8" customWidth="1"/>
    <col min="7429" max="7429" width="3" style="8" customWidth="1"/>
    <col min="7430" max="7430" width="4.28515625" style="8" customWidth="1"/>
    <col min="7431" max="7431" width="4.140625" style="8" customWidth="1"/>
    <col min="7432" max="7432" width="5.140625" style="8" customWidth="1"/>
    <col min="7433" max="7433" width="5.7109375" style="8" customWidth="1"/>
    <col min="7434" max="7434" width="51.7109375" style="8" customWidth="1"/>
    <col min="7435" max="7435" width="16.7109375" style="8" customWidth="1"/>
    <col min="7436" max="7680" width="9.140625" style="8"/>
    <col min="7681" max="7681" width="3.85546875" style="8" customWidth="1"/>
    <col min="7682" max="7682" width="4.42578125" style="8" customWidth="1"/>
    <col min="7683" max="7683" width="2.5703125" style="8" customWidth="1"/>
    <col min="7684" max="7684" width="3.5703125" style="8" customWidth="1"/>
    <col min="7685" max="7685" width="3" style="8" customWidth="1"/>
    <col min="7686" max="7686" width="4.28515625" style="8" customWidth="1"/>
    <col min="7687" max="7687" width="4.140625" style="8" customWidth="1"/>
    <col min="7688" max="7688" width="5.140625" style="8" customWidth="1"/>
    <col min="7689" max="7689" width="5.7109375" style="8" customWidth="1"/>
    <col min="7690" max="7690" width="51.7109375" style="8" customWidth="1"/>
    <col min="7691" max="7691" width="16.7109375" style="8" customWidth="1"/>
    <col min="7692" max="7936" width="9.140625" style="8"/>
    <col min="7937" max="7937" width="3.85546875" style="8" customWidth="1"/>
    <col min="7938" max="7938" width="4.42578125" style="8" customWidth="1"/>
    <col min="7939" max="7939" width="2.5703125" style="8" customWidth="1"/>
    <col min="7940" max="7940" width="3.5703125" style="8" customWidth="1"/>
    <col min="7941" max="7941" width="3" style="8" customWidth="1"/>
    <col min="7942" max="7942" width="4.28515625" style="8" customWidth="1"/>
    <col min="7943" max="7943" width="4.140625" style="8" customWidth="1"/>
    <col min="7944" max="7944" width="5.140625" style="8" customWidth="1"/>
    <col min="7945" max="7945" width="5.7109375" style="8" customWidth="1"/>
    <col min="7946" max="7946" width="51.7109375" style="8" customWidth="1"/>
    <col min="7947" max="7947" width="16.7109375" style="8" customWidth="1"/>
    <col min="7948" max="8192" width="9.140625" style="8"/>
    <col min="8193" max="8193" width="3.85546875" style="8" customWidth="1"/>
    <col min="8194" max="8194" width="4.42578125" style="8" customWidth="1"/>
    <col min="8195" max="8195" width="2.5703125" style="8" customWidth="1"/>
    <col min="8196" max="8196" width="3.5703125" style="8" customWidth="1"/>
    <col min="8197" max="8197" width="3" style="8" customWidth="1"/>
    <col min="8198" max="8198" width="4.28515625" style="8" customWidth="1"/>
    <col min="8199" max="8199" width="4.140625" style="8" customWidth="1"/>
    <col min="8200" max="8200" width="5.140625" style="8" customWidth="1"/>
    <col min="8201" max="8201" width="5.7109375" style="8" customWidth="1"/>
    <col min="8202" max="8202" width="51.7109375" style="8" customWidth="1"/>
    <col min="8203" max="8203" width="16.7109375" style="8" customWidth="1"/>
    <col min="8204" max="8448" width="9.140625" style="8"/>
    <col min="8449" max="8449" width="3.85546875" style="8" customWidth="1"/>
    <col min="8450" max="8450" width="4.42578125" style="8" customWidth="1"/>
    <col min="8451" max="8451" width="2.5703125" style="8" customWidth="1"/>
    <col min="8452" max="8452" width="3.5703125" style="8" customWidth="1"/>
    <col min="8453" max="8453" width="3" style="8" customWidth="1"/>
    <col min="8454" max="8454" width="4.28515625" style="8" customWidth="1"/>
    <col min="8455" max="8455" width="4.140625" style="8" customWidth="1"/>
    <col min="8456" max="8456" width="5.140625" style="8" customWidth="1"/>
    <col min="8457" max="8457" width="5.7109375" style="8" customWidth="1"/>
    <col min="8458" max="8458" width="51.7109375" style="8" customWidth="1"/>
    <col min="8459" max="8459" width="16.7109375" style="8" customWidth="1"/>
    <col min="8460" max="8704" width="9.140625" style="8"/>
    <col min="8705" max="8705" width="3.85546875" style="8" customWidth="1"/>
    <col min="8706" max="8706" width="4.42578125" style="8" customWidth="1"/>
    <col min="8707" max="8707" width="2.5703125" style="8" customWidth="1"/>
    <col min="8708" max="8708" width="3.5703125" style="8" customWidth="1"/>
    <col min="8709" max="8709" width="3" style="8" customWidth="1"/>
    <col min="8710" max="8710" width="4.28515625" style="8" customWidth="1"/>
    <col min="8711" max="8711" width="4.140625" style="8" customWidth="1"/>
    <col min="8712" max="8712" width="5.140625" style="8" customWidth="1"/>
    <col min="8713" max="8713" width="5.7109375" style="8" customWidth="1"/>
    <col min="8714" max="8714" width="51.7109375" style="8" customWidth="1"/>
    <col min="8715" max="8715" width="16.7109375" style="8" customWidth="1"/>
    <col min="8716" max="8960" width="9.140625" style="8"/>
    <col min="8961" max="8961" width="3.85546875" style="8" customWidth="1"/>
    <col min="8962" max="8962" width="4.42578125" style="8" customWidth="1"/>
    <col min="8963" max="8963" width="2.5703125" style="8" customWidth="1"/>
    <col min="8964" max="8964" width="3.5703125" style="8" customWidth="1"/>
    <col min="8965" max="8965" width="3" style="8" customWidth="1"/>
    <col min="8966" max="8966" width="4.28515625" style="8" customWidth="1"/>
    <col min="8967" max="8967" width="4.140625" style="8" customWidth="1"/>
    <col min="8968" max="8968" width="5.140625" style="8" customWidth="1"/>
    <col min="8969" max="8969" width="5.7109375" style="8" customWidth="1"/>
    <col min="8970" max="8970" width="51.7109375" style="8" customWidth="1"/>
    <col min="8971" max="8971" width="16.7109375" style="8" customWidth="1"/>
    <col min="8972" max="9216" width="9.140625" style="8"/>
    <col min="9217" max="9217" width="3.85546875" style="8" customWidth="1"/>
    <col min="9218" max="9218" width="4.42578125" style="8" customWidth="1"/>
    <col min="9219" max="9219" width="2.5703125" style="8" customWidth="1"/>
    <col min="9220" max="9220" width="3.5703125" style="8" customWidth="1"/>
    <col min="9221" max="9221" width="3" style="8" customWidth="1"/>
    <col min="9222" max="9222" width="4.28515625" style="8" customWidth="1"/>
    <col min="9223" max="9223" width="4.140625" style="8" customWidth="1"/>
    <col min="9224" max="9224" width="5.140625" style="8" customWidth="1"/>
    <col min="9225" max="9225" width="5.7109375" style="8" customWidth="1"/>
    <col min="9226" max="9226" width="51.7109375" style="8" customWidth="1"/>
    <col min="9227" max="9227" width="16.7109375" style="8" customWidth="1"/>
    <col min="9228" max="9472" width="9.140625" style="8"/>
    <col min="9473" max="9473" width="3.85546875" style="8" customWidth="1"/>
    <col min="9474" max="9474" width="4.42578125" style="8" customWidth="1"/>
    <col min="9475" max="9475" width="2.5703125" style="8" customWidth="1"/>
    <col min="9476" max="9476" width="3.5703125" style="8" customWidth="1"/>
    <col min="9477" max="9477" width="3" style="8" customWidth="1"/>
    <col min="9478" max="9478" width="4.28515625" style="8" customWidth="1"/>
    <col min="9479" max="9479" width="4.140625" style="8" customWidth="1"/>
    <col min="9480" max="9480" width="5.140625" style="8" customWidth="1"/>
    <col min="9481" max="9481" width="5.7109375" style="8" customWidth="1"/>
    <col min="9482" max="9482" width="51.7109375" style="8" customWidth="1"/>
    <col min="9483" max="9483" width="16.7109375" style="8" customWidth="1"/>
    <col min="9484" max="9728" width="9.140625" style="8"/>
    <col min="9729" max="9729" width="3.85546875" style="8" customWidth="1"/>
    <col min="9730" max="9730" width="4.42578125" style="8" customWidth="1"/>
    <col min="9731" max="9731" width="2.5703125" style="8" customWidth="1"/>
    <col min="9732" max="9732" width="3.5703125" style="8" customWidth="1"/>
    <col min="9733" max="9733" width="3" style="8" customWidth="1"/>
    <col min="9734" max="9734" width="4.28515625" style="8" customWidth="1"/>
    <col min="9735" max="9735" width="4.140625" style="8" customWidth="1"/>
    <col min="9736" max="9736" width="5.140625" style="8" customWidth="1"/>
    <col min="9737" max="9737" width="5.7109375" style="8" customWidth="1"/>
    <col min="9738" max="9738" width="51.7109375" style="8" customWidth="1"/>
    <col min="9739" max="9739" width="16.7109375" style="8" customWidth="1"/>
    <col min="9740" max="9984" width="9.140625" style="8"/>
    <col min="9985" max="9985" width="3.85546875" style="8" customWidth="1"/>
    <col min="9986" max="9986" width="4.42578125" style="8" customWidth="1"/>
    <col min="9987" max="9987" width="2.5703125" style="8" customWidth="1"/>
    <col min="9988" max="9988" width="3.5703125" style="8" customWidth="1"/>
    <col min="9989" max="9989" width="3" style="8" customWidth="1"/>
    <col min="9990" max="9990" width="4.28515625" style="8" customWidth="1"/>
    <col min="9991" max="9991" width="4.140625" style="8" customWidth="1"/>
    <col min="9992" max="9992" width="5.140625" style="8" customWidth="1"/>
    <col min="9993" max="9993" width="5.7109375" style="8" customWidth="1"/>
    <col min="9994" max="9994" width="51.7109375" style="8" customWidth="1"/>
    <col min="9995" max="9995" width="16.7109375" style="8" customWidth="1"/>
    <col min="9996" max="10240" width="9.140625" style="8"/>
    <col min="10241" max="10241" width="3.85546875" style="8" customWidth="1"/>
    <col min="10242" max="10242" width="4.42578125" style="8" customWidth="1"/>
    <col min="10243" max="10243" width="2.5703125" style="8" customWidth="1"/>
    <col min="10244" max="10244" width="3.5703125" style="8" customWidth="1"/>
    <col min="10245" max="10245" width="3" style="8" customWidth="1"/>
    <col min="10246" max="10246" width="4.28515625" style="8" customWidth="1"/>
    <col min="10247" max="10247" width="4.140625" style="8" customWidth="1"/>
    <col min="10248" max="10248" width="5.140625" style="8" customWidth="1"/>
    <col min="10249" max="10249" width="5.7109375" style="8" customWidth="1"/>
    <col min="10250" max="10250" width="51.7109375" style="8" customWidth="1"/>
    <col min="10251" max="10251" width="16.7109375" style="8" customWidth="1"/>
    <col min="10252" max="10496" width="9.140625" style="8"/>
    <col min="10497" max="10497" width="3.85546875" style="8" customWidth="1"/>
    <col min="10498" max="10498" width="4.42578125" style="8" customWidth="1"/>
    <col min="10499" max="10499" width="2.5703125" style="8" customWidth="1"/>
    <col min="10500" max="10500" width="3.5703125" style="8" customWidth="1"/>
    <col min="10501" max="10501" width="3" style="8" customWidth="1"/>
    <col min="10502" max="10502" width="4.28515625" style="8" customWidth="1"/>
    <col min="10503" max="10503" width="4.140625" style="8" customWidth="1"/>
    <col min="10504" max="10504" width="5.140625" style="8" customWidth="1"/>
    <col min="10505" max="10505" width="5.7109375" style="8" customWidth="1"/>
    <col min="10506" max="10506" width="51.7109375" style="8" customWidth="1"/>
    <col min="10507" max="10507" width="16.7109375" style="8" customWidth="1"/>
    <col min="10508" max="10752" width="9.140625" style="8"/>
    <col min="10753" max="10753" width="3.85546875" style="8" customWidth="1"/>
    <col min="10754" max="10754" width="4.42578125" style="8" customWidth="1"/>
    <col min="10755" max="10755" width="2.5703125" style="8" customWidth="1"/>
    <col min="10756" max="10756" width="3.5703125" style="8" customWidth="1"/>
    <col min="10757" max="10757" width="3" style="8" customWidth="1"/>
    <col min="10758" max="10758" width="4.28515625" style="8" customWidth="1"/>
    <col min="10759" max="10759" width="4.140625" style="8" customWidth="1"/>
    <col min="10760" max="10760" width="5.140625" style="8" customWidth="1"/>
    <col min="10761" max="10761" width="5.7109375" style="8" customWidth="1"/>
    <col min="10762" max="10762" width="51.7109375" style="8" customWidth="1"/>
    <col min="10763" max="10763" width="16.7109375" style="8" customWidth="1"/>
    <col min="10764" max="11008" width="9.140625" style="8"/>
    <col min="11009" max="11009" width="3.85546875" style="8" customWidth="1"/>
    <col min="11010" max="11010" width="4.42578125" style="8" customWidth="1"/>
    <col min="11011" max="11011" width="2.5703125" style="8" customWidth="1"/>
    <col min="11012" max="11012" width="3.5703125" style="8" customWidth="1"/>
    <col min="11013" max="11013" width="3" style="8" customWidth="1"/>
    <col min="11014" max="11014" width="4.28515625" style="8" customWidth="1"/>
    <col min="11015" max="11015" width="4.140625" style="8" customWidth="1"/>
    <col min="11016" max="11016" width="5.140625" style="8" customWidth="1"/>
    <col min="11017" max="11017" width="5.7109375" style="8" customWidth="1"/>
    <col min="11018" max="11018" width="51.7109375" style="8" customWidth="1"/>
    <col min="11019" max="11019" width="16.7109375" style="8" customWidth="1"/>
    <col min="11020" max="11264" width="9.140625" style="8"/>
    <col min="11265" max="11265" width="3.85546875" style="8" customWidth="1"/>
    <col min="11266" max="11266" width="4.42578125" style="8" customWidth="1"/>
    <col min="11267" max="11267" width="2.5703125" style="8" customWidth="1"/>
    <col min="11268" max="11268" width="3.5703125" style="8" customWidth="1"/>
    <col min="11269" max="11269" width="3" style="8" customWidth="1"/>
    <col min="11270" max="11270" width="4.28515625" style="8" customWidth="1"/>
    <col min="11271" max="11271" width="4.140625" style="8" customWidth="1"/>
    <col min="11272" max="11272" width="5.140625" style="8" customWidth="1"/>
    <col min="11273" max="11273" width="5.7109375" style="8" customWidth="1"/>
    <col min="11274" max="11274" width="51.7109375" style="8" customWidth="1"/>
    <col min="11275" max="11275" width="16.7109375" style="8" customWidth="1"/>
    <col min="11276" max="11520" width="9.140625" style="8"/>
    <col min="11521" max="11521" width="3.85546875" style="8" customWidth="1"/>
    <col min="11522" max="11522" width="4.42578125" style="8" customWidth="1"/>
    <col min="11523" max="11523" width="2.5703125" style="8" customWidth="1"/>
    <col min="11524" max="11524" width="3.5703125" style="8" customWidth="1"/>
    <col min="11525" max="11525" width="3" style="8" customWidth="1"/>
    <col min="11526" max="11526" width="4.28515625" style="8" customWidth="1"/>
    <col min="11527" max="11527" width="4.140625" style="8" customWidth="1"/>
    <col min="11528" max="11528" width="5.140625" style="8" customWidth="1"/>
    <col min="11529" max="11529" width="5.7109375" style="8" customWidth="1"/>
    <col min="11530" max="11530" width="51.7109375" style="8" customWidth="1"/>
    <col min="11531" max="11531" width="16.7109375" style="8" customWidth="1"/>
    <col min="11532" max="11776" width="9.140625" style="8"/>
    <col min="11777" max="11777" width="3.85546875" style="8" customWidth="1"/>
    <col min="11778" max="11778" width="4.42578125" style="8" customWidth="1"/>
    <col min="11779" max="11779" width="2.5703125" style="8" customWidth="1"/>
    <col min="11780" max="11780" width="3.5703125" style="8" customWidth="1"/>
    <col min="11781" max="11781" width="3" style="8" customWidth="1"/>
    <col min="11782" max="11782" width="4.28515625" style="8" customWidth="1"/>
    <col min="11783" max="11783" width="4.140625" style="8" customWidth="1"/>
    <col min="11784" max="11784" width="5.140625" style="8" customWidth="1"/>
    <col min="11785" max="11785" width="5.7109375" style="8" customWidth="1"/>
    <col min="11786" max="11786" width="51.7109375" style="8" customWidth="1"/>
    <col min="11787" max="11787" width="16.7109375" style="8" customWidth="1"/>
    <col min="11788" max="12032" width="9.140625" style="8"/>
    <col min="12033" max="12033" width="3.85546875" style="8" customWidth="1"/>
    <col min="12034" max="12034" width="4.42578125" style="8" customWidth="1"/>
    <col min="12035" max="12035" width="2.5703125" style="8" customWidth="1"/>
    <col min="12036" max="12036" width="3.5703125" style="8" customWidth="1"/>
    <col min="12037" max="12037" width="3" style="8" customWidth="1"/>
    <col min="12038" max="12038" width="4.28515625" style="8" customWidth="1"/>
    <col min="12039" max="12039" width="4.140625" style="8" customWidth="1"/>
    <col min="12040" max="12040" width="5.140625" style="8" customWidth="1"/>
    <col min="12041" max="12041" width="5.7109375" style="8" customWidth="1"/>
    <col min="12042" max="12042" width="51.7109375" style="8" customWidth="1"/>
    <col min="12043" max="12043" width="16.7109375" style="8" customWidth="1"/>
    <col min="12044" max="12288" width="9.140625" style="8"/>
    <col min="12289" max="12289" width="3.85546875" style="8" customWidth="1"/>
    <col min="12290" max="12290" width="4.42578125" style="8" customWidth="1"/>
    <col min="12291" max="12291" width="2.5703125" style="8" customWidth="1"/>
    <col min="12292" max="12292" width="3.5703125" style="8" customWidth="1"/>
    <col min="12293" max="12293" width="3" style="8" customWidth="1"/>
    <col min="12294" max="12294" width="4.28515625" style="8" customWidth="1"/>
    <col min="12295" max="12295" width="4.140625" style="8" customWidth="1"/>
    <col min="12296" max="12296" width="5.140625" style="8" customWidth="1"/>
    <col min="12297" max="12297" width="5.7109375" style="8" customWidth="1"/>
    <col min="12298" max="12298" width="51.7109375" style="8" customWidth="1"/>
    <col min="12299" max="12299" width="16.7109375" style="8" customWidth="1"/>
    <col min="12300" max="12544" width="9.140625" style="8"/>
    <col min="12545" max="12545" width="3.85546875" style="8" customWidth="1"/>
    <col min="12546" max="12546" width="4.42578125" style="8" customWidth="1"/>
    <col min="12547" max="12547" width="2.5703125" style="8" customWidth="1"/>
    <col min="12548" max="12548" width="3.5703125" style="8" customWidth="1"/>
    <col min="12549" max="12549" width="3" style="8" customWidth="1"/>
    <col min="12550" max="12550" width="4.28515625" style="8" customWidth="1"/>
    <col min="12551" max="12551" width="4.140625" style="8" customWidth="1"/>
    <col min="12552" max="12552" width="5.140625" style="8" customWidth="1"/>
    <col min="12553" max="12553" width="5.7109375" style="8" customWidth="1"/>
    <col min="12554" max="12554" width="51.7109375" style="8" customWidth="1"/>
    <col min="12555" max="12555" width="16.7109375" style="8" customWidth="1"/>
    <col min="12556" max="12800" width="9.140625" style="8"/>
    <col min="12801" max="12801" width="3.85546875" style="8" customWidth="1"/>
    <col min="12802" max="12802" width="4.42578125" style="8" customWidth="1"/>
    <col min="12803" max="12803" width="2.5703125" style="8" customWidth="1"/>
    <col min="12804" max="12804" width="3.5703125" style="8" customWidth="1"/>
    <col min="12805" max="12805" width="3" style="8" customWidth="1"/>
    <col min="12806" max="12806" width="4.28515625" style="8" customWidth="1"/>
    <col min="12807" max="12807" width="4.140625" style="8" customWidth="1"/>
    <col min="12808" max="12808" width="5.140625" style="8" customWidth="1"/>
    <col min="12809" max="12809" width="5.7109375" style="8" customWidth="1"/>
    <col min="12810" max="12810" width="51.7109375" style="8" customWidth="1"/>
    <col min="12811" max="12811" width="16.7109375" style="8" customWidth="1"/>
    <col min="12812" max="13056" width="9.140625" style="8"/>
    <col min="13057" max="13057" width="3.85546875" style="8" customWidth="1"/>
    <col min="13058" max="13058" width="4.42578125" style="8" customWidth="1"/>
    <col min="13059" max="13059" width="2.5703125" style="8" customWidth="1"/>
    <col min="13060" max="13060" width="3.5703125" style="8" customWidth="1"/>
    <col min="13061" max="13061" width="3" style="8" customWidth="1"/>
    <col min="13062" max="13062" width="4.28515625" style="8" customWidth="1"/>
    <col min="13063" max="13063" width="4.140625" style="8" customWidth="1"/>
    <col min="13064" max="13064" width="5.140625" style="8" customWidth="1"/>
    <col min="13065" max="13065" width="5.7109375" style="8" customWidth="1"/>
    <col min="13066" max="13066" width="51.7109375" style="8" customWidth="1"/>
    <col min="13067" max="13067" width="16.7109375" style="8" customWidth="1"/>
    <col min="13068" max="13312" width="9.140625" style="8"/>
    <col min="13313" max="13313" width="3.85546875" style="8" customWidth="1"/>
    <col min="13314" max="13314" width="4.42578125" style="8" customWidth="1"/>
    <col min="13315" max="13315" width="2.5703125" style="8" customWidth="1"/>
    <col min="13316" max="13316" width="3.5703125" style="8" customWidth="1"/>
    <col min="13317" max="13317" width="3" style="8" customWidth="1"/>
    <col min="13318" max="13318" width="4.28515625" style="8" customWidth="1"/>
    <col min="13319" max="13319" width="4.140625" style="8" customWidth="1"/>
    <col min="13320" max="13320" width="5.140625" style="8" customWidth="1"/>
    <col min="13321" max="13321" width="5.7109375" style="8" customWidth="1"/>
    <col min="13322" max="13322" width="51.7109375" style="8" customWidth="1"/>
    <col min="13323" max="13323" width="16.7109375" style="8" customWidth="1"/>
    <col min="13324" max="13568" width="9.140625" style="8"/>
    <col min="13569" max="13569" width="3.85546875" style="8" customWidth="1"/>
    <col min="13570" max="13570" width="4.42578125" style="8" customWidth="1"/>
    <col min="13571" max="13571" width="2.5703125" style="8" customWidth="1"/>
    <col min="13572" max="13572" width="3.5703125" style="8" customWidth="1"/>
    <col min="13573" max="13573" width="3" style="8" customWidth="1"/>
    <col min="13574" max="13574" width="4.28515625" style="8" customWidth="1"/>
    <col min="13575" max="13575" width="4.140625" style="8" customWidth="1"/>
    <col min="13576" max="13576" width="5.140625" style="8" customWidth="1"/>
    <col min="13577" max="13577" width="5.7109375" style="8" customWidth="1"/>
    <col min="13578" max="13578" width="51.7109375" style="8" customWidth="1"/>
    <col min="13579" max="13579" width="16.7109375" style="8" customWidth="1"/>
    <col min="13580" max="13824" width="9.140625" style="8"/>
    <col min="13825" max="13825" width="3.85546875" style="8" customWidth="1"/>
    <col min="13826" max="13826" width="4.42578125" style="8" customWidth="1"/>
    <col min="13827" max="13827" width="2.5703125" style="8" customWidth="1"/>
    <col min="13828" max="13828" width="3.5703125" style="8" customWidth="1"/>
    <col min="13829" max="13829" width="3" style="8" customWidth="1"/>
    <col min="13830" max="13830" width="4.28515625" style="8" customWidth="1"/>
    <col min="13831" max="13831" width="4.140625" style="8" customWidth="1"/>
    <col min="13832" max="13832" width="5.140625" style="8" customWidth="1"/>
    <col min="13833" max="13833" width="5.7109375" style="8" customWidth="1"/>
    <col min="13834" max="13834" width="51.7109375" style="8" customWidth="1"/>
    <col min="13835" max="13835" width="16.7109375" style="8" customWidth="1"/>
    <col min="13836" max="14080" width="9.140625" style="8"/>
    <col min="14081" max="14081" width="3.85546875" style="8" customWidth="1"/>
    <col min="14082" max="14082" width="4.42578125" style="8" customWidth="1"/>
    <col min="14083" max="14083" width="2.5703125" style="8" customWidth="1"/>
    <col min="14084" max="14084" width="3.5703125" style="8" customWidth="1"/>
    <col min="14085" max="14085" width="3" style="8" customWidth="1"/>
    <col min="14086" max="14086" width="4.28515625" style="8" customWidth="1"/>
    <col min="14087" max="14087" width="4.140625" style="8" customWidth="1"/>
    <col min="14088" max="14088" width="5.140625" style="8" customWidth="1"/>
    <col min="14089" max="14089" width="5.7109375" style="8" customWidth="1"/>
    <col min="14090" max="14090" width="51.7109375" style="8" customWidth="1"/>
    <col min="14091" max="14091" width="16.7109375" style="8" customWidth="1"/>
    <col min="14092" max="14336" width="9.140625" style="8"/>
    <col min="14337" max="14337" width="3.85546875" style="8" customWidth="1"/>
    <col min="14338" max="14338" width="4.42578125" style="8" customWidth="1"/>
    <col min="14339" max="14339" width="2.5703125" style="8" customWidth="1"/>
    <col min="14340" max="14340" width="3.5703125" style="8" customWidth="1"/>
    <col min="14341" max="14341" width="3" style="8" customWidth="1"/>
    <col min="14342" max="14342" width="4.28515625" style="8" customWidth="1"/>
    <col min="14343" max="14343" width="4.140625" style="8" customWidth="1"/>
    <col min="14344" max="14344" width="5.140625" style="8" customWidth="1"/>
    <col min="14345" max="14345" width="5.7109375" style="8" customWidth="1"/>
    <col min="14346" max="14346" width="51.7109375" style="8" customWidth="1"/>
    <col min="14347" max="14347" width="16.7109375" style="8" customWidth="1"/>
    <col min="14348" max="14592" width="9.140625" style="8"/>
    <col min="14593" max="14593" width="3.85546875" style="8" customWidth="1"/>
    <col min="14594" max="14594" width="4.42578125" style="8" customWidth="1"/>
    <col min="14595" max="14595" width="2.5703125" style="8" customWidth="1"/>
    <col min="14596" max="14596" width="3.5703125" style="8" customWidth="1"/>
    <col min="14597" max="14597" width="3" style="8" customWidth="1"/>
    <col min="14598" max="14598" width="4.28515625" style="8" customWidth="1"/>
    <col min="14599" max="14599" width="4.140625" style="8" customWidth="1"/>
    <col min="14600" max="14600" width="5.140625" style="8" customWidth="1"/>
    <col min="14601" max="14601" width="5.7109375" style="8" customWidth="1"/>
    <col min="14602" max="14602" width="51.7109375" style="8" customWidth="1"/>
    <col min="14603" max="14603" width="16.7109375" style="8" customWidth="1"/>
    <col min="14604" max="14848" width="9.140625" style="8"/>
    <col min="14849" max="14849" width="3.85546875" style="8" customWidth="1"/>
    <col min="14850" max="14850" width="4.42578125" style="8" customWidth="1"/>
    <col min="14851" max="14851" width="2.5703125" style="8" customWidth="1"/>
    <col min="14852" max="14852" width="3.5703125" style="8" customWidth="1"/>
    <col min="14853" max="14853" width="3" style="8" customWidth="1"/>
    <col min="14854" max="14854" width="4.28515625" style="8" customWidth="1"/>
    <col min="14855" max="14855" width="4.140625" style="8" customWidth="1"/>
    <col min="14856" max="14856" width="5.140625" style="8" customWidth="1"/>
    <col min="14857" max="14857" width="5.7109375" style="8" customWidth="1"/>
    <col min="14858" max="14858" width="51.7109375" style="8" customWidth="1"/>
    <col min="14859" max="14859" width="16.7109375" style="8" customWidth="1"/>
    <col min="14860" max="15104" width="9.140625" style="8"/>
    <col min="15105" max="15105" width="3.85546875" style="8" customWidth="1"/>
    <col min="15106" max="15106" width="4.42578125" style="8" customWidth="1"/>
    <col min="15107" max="15107" width="2.5703125" style="8" customWidth="1"/>
    <col min="15108" max="15108" width="3.5703125" style="8" customWidth="1"/>
    <col min="15109" max="15109" width="3" style="8" customWidth="1"/>
    <col min="15110" max="15110" width="4.28515625" style="8" customWidth="1"/>
    <col min="15111" max="15111" width="4.140625" style="8" customWidth="1"/>
    <col min="15112" max="15112" width="5.140625" style="8" customWidth="1"/>
    <col min="15113" max="15113" width="5.7109375" style="8" customWidth="1"/>
    <col min="15114" max="15114" width="51.7109375" style="8" customWidth="1"/>
    <col min="15115" max="15115" width="16.7109375" style="8" customWidth="1"/>
    <col min="15116" max="15360" width="9.140625" style="8"/>
    <col min="15361" max="15361" width="3.85546875" style="8" customWidth="1"/>
    <col min="15362" max="15362" width="4.42578125" style="8" customWidth="1"/>
    <col min="15363" max="15363" width="2.5703125" style="8" customWidth="1"/>
    <col min="15364" max="15364" width="3.5703125" style="8" customWidth="1"/>
    <col min="15365" max="15365" width="3" style="8" customWidth="1"/>
    <col min="15366" max="15366" width="4.28515625" style="8" customWidth="1"/>
    <col min="15367" max="15367" width="4.140625" style="8" customWidth="1"/>
    <col min="15368" max="15368" width="5.140625" style="8" customWidth="1"/>
    <col min="15369" max="15369" width="5.7109375" style="8" customWidth="1"/>
    <col min="15370" max="15370" width="51.7109375" style="8" customWidth="1"/>
    <col min="15371" max="15371" width="16.7109375" style="8" customWidth="1"/>
    <col min="15372" max="15616" width="9.140625" style="8"/>
    <col min="15617" max="15617" width="3.85546875" style="8" customWidth="1"/>
    <col min="15618" max="15618" width="4.42578125" style="8" customWidth="1"/>
    <col min="15619" max="15619" width="2.5703125" style="8" customWidth="1"/>
    <col min="15620" max="15620" width="3.5703125" style="8" customWidth="1"/>
    <col min="15621" max="15621" width="3" style="8" customWidth="1"/>
    <col min="15622" max="15622" width="4.28515625" style="8" customWidth="1"/>
    <col min="15623" max="15623" width="4.140625" style="8" customWidth="1"/>
    <col min="15624" max="15624" width="5.140625" style="8" customWidth="1"/>
    <col min="15625" max="15625" width="5.7109375" style="8" customWidth="1"/>
    <col min="15626" max="15626" width="51.7109375" style="8" customWidth="1"/>
    <col min="15627" max="15627" width="16.7109375" style="8" customWidth="1"/>
    <col min="15628" max="15872" width="9.140625" style="8"/>
    <col min="15873" max="15873" width="3.85546875" style="8" customWidth="1"/>
    <col min="15874" max="15874" width="4.42578125" style="8" customWidth="1"/>
    <col min="15875" max="15875" width="2.5703125" style="8" customWidth="1"/>
    <col min="15876" max="15876" width="3.5703125" style="8" customWidth="1"/>
    <col min="15877" max="15877" width="3" style="8" customWidth="1"/>
    <col min="15878" max="15878" width="4.28515625" style="8" customWidth="1"/>
    <col min="15879" max="15879" width="4.140625" style="8" customWidth="1"/>
    <col min="15880" max="15880" width="5.140625" style="8" customWidth="1"/>
    <col min="15881" max="15881" width="5.7109375" style="8" customWidth="1"/>
    <col min="15882" max="15882" width="51.7109375" style="8" customWidth="1"/>
    <col min="15883" max="15883" width="16.7109375" style="8" customWidth="1"/>
    <col min="15884" max="16128" width="9.140625" style="8"/>
    <col min="16129" max="16129" width="3.85546875" style="8" customWidth="1"/>
    <col min="16130" max="16130" width="4.42578125" style="8" customWidth="1"/>
    <col min="16131" max="16131" width="2.5703125" style="8" customWidth="1"/>
    <col min="16132" max="16132" width="3.5703125" style="8" customWidth="1"/>
    <col min="16133" max="16133" width="3" style="8" customWidth="1"/>
    <col min="16134" max="16134" width="4.28515625" style="8" customWidth="1"/>
    <col min="16135" max="16135" width="4.140625" style="8" customWidth="1"/>
    <col min="16136" max="16136" width="5.140625" style="8" customWidth="1"/>
    <col min="16137" max="16137" width="5.7109375" style="8" customWidth="1"/>
    <col min="16138" max="16138" width="51.7109375" style="8" customWidth="1"/>
    <col min="16139" max="16139" width="16.7109375" style="8" customWidth="1"/>
    <col min="16140" max="16384" width="9.140625" style="8"/>
  </cols>
  <sheetData>
    <row r="1" spans="1:253" s="1" customFormat="1" ht="57" customHeight="1">
      <c r="B1" s="2"/>
      <c r="C1" s="2"/>
      <c r="D1" s="2"/>
      <c r="E1" s="2"/>
      <c r="F1" s="2"/>
      <c r="G1" s="2"/>
      <c r="H1" s="2"/>
      <c r="I1" s="2"/>
      <c r="J1" s="2"/>
    </row>
    <row r="2" spans="1:253" s="1" customFormat="1" ht="16.5" customHeight="1">
      <c r="B2" s="2"/>
      <c r="C2" s="2"/>
      <c r="D2" s="2"/>
      <c r="E2" s="2"/>
      <c r="F2" s="2"/>
      <c r="G2" s="2"/>
      <c r="H2" s="2"/>
      <c r="I2" s="2"/>
      <c r="J2" s="2"/>
    </row>
    <row r="3" spans="1:253" s="1" customFormat="1" ht="15.7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253" s="1" customFormat="1" ht="14.25" customHeight="1">
      <c r="B4" s="2"/>
      <c r="C4" s="2"/>
      <c r="D4" s="2"/>
      <c r="E4" s="2"/>
      <c r="F4" s="2"/>
      <c r="G4" s="2"/>
      <c r="H4" s="2"/>
      <c r="I4" s="2"/>
      <c r="J4" s="2" t="s">
        <v>169</v>
      </c>
      <c r="K4" s="21" t="e">
        <f>K12+K16+K26+K29+K37</f>
        <v>#REF!</v>
      </c>
    </row>
    <row r="5" spans="1:253" s="1" customFormat="1" ht="15.75" customHeight="1">
      <c r="B5" s="2"/>
      <c r="C5" s="2"/>
      <c r="D5" s="2"/>
      <c r="E5" s="2"/>
      <c r="F5" s="2"/>
      <c r="G5" s="2"/>
      <c r="H5" s="2"/>
      <c r="I5" s="2"/>
      <c r="J5" s="2"/>
      <c r="K5" s="21" t="e">
        <f>K40+K49+K56+K60</f>
        <v>#REF!</v>
      </c>
      <c r="L5" s="24" t="e">
        <f>L12-K5</f>
        <v>#REF!</v>
      </c>
    </row>
    <row r="6" spans="1:253" customFormat="1" ht="12.75" customHeight="1">
      <c r="A6" s="55" t="s">
        <v>1</v>
      </c>
      <c r="B6" s="56" t="s">
        <v>2</v>
      </c>
      <c r="C6" s="56"/>
      <c r="D6" s="56"/>
      <c r="E6" s="56"/>
      <c r="F6" s="56"/>
      <c r="G6" s="56"/>
      <c r="H6" s="56"/>
      <c r="I6" s="56"/>
      <c r="J6" s="57" t="s">
        <v>3</v>
      </c>
      <c r="K6" s="57" t="s">
        <v>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customFormat="1" ht="39.75" customHeight="1">
      <c r="A7" s="55"/>
      <c r="B7" s="60" t="s">
        <v>5</v>
      </c>
      <c r="C7" s="56" t="s">
        <v>6</v>
      </c>
      <c r="D7" s="56"/>
      <c r="E7" s="56"/>
      <c r="F7" s="56"/>
      <c r="G7" s="56"/>
      <c r="H7" s="56" t="s">
        <v>7</v>
      </c>
      <c r="I7" s="56"/>
      <c r="J7" s="58"/>
      <c r="K7" s="5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customFormat="1" ht="75.75" customHeight="1">
      <c r="A8" s="55"/>
      <c r="B8" s="60"/>
      <c r="C8" s="3" t="s">
        <v>8</v>
      </c>
      <c r="D8" s="3" t="s">
        <v>9</v>
      </c>
      <c r="E8" s="3" t="s">
        <v>10</v>
      </c>
      <c r="F8" s="3" t="s">
        <v>11</v>
      </c>
      <c r="G8" s="4" t="s">
        <v>12</v>
      </c>
      <c r="H8" s="4" t="s">
        <v>13</v>
      </c>
      <c r="I8" s="4" t="s">
        <v>14</v>
      </c>
      <c r="J8" s="59"/>
      <c r="K8" s="5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customFormat="1">
      <c r="A9" s="5"/>
      <c r="B9" s="6" t="s">
        <v>15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21</v>
      </c>
      <c r="I9" s="6" t="s">
        <v>22</v>
      </c>
      <c r="J9" s="7">
        <v>9</v>
      </c>
      <c r="K9" s="7">
        <v>10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15.75" customHeight="1">
      <c r="A10" s="5" t="s">
        <v>15</v>
      </c>
      <c r="B10" s="6" t="s">
        <v>23</v>
      </c>
      <c r="C10" s="6" t="s">
        <v>15</v>
      </c>
      <c r="D10" s="6" t="s">
        <v>24</v>
      </c>
      <c r="E10" s="6" t="s">
        <v>24</v>
      </c>
      <c r="F10" s="6" t="s">
        <v>23</v>
      </c>
      <c r="G10" s="6" t="s">
        <v>24</v>
      </c>
      <c r="H10" s="6" t="s">
        <v>25</v>
      </c>
      <c r="I10" s="6" t="s">
        <v>23</v>
      </c>
      <c r="J10" s="9" t="s">
        <v>26</v>
      </c>
      <c r="K10" s="10" t="e">
        <f>K11+K16+K26+K29+K37+K49+K60+K40+K56</f>
        <v>#REF!</v>
      </c>
      <c r="L10" s="23" t="e">
        <f>#REF!+#REF!+#REF!+#REF!+#REF!+#REF!+#REF!+#REF!+#REF!+#REF!+#REF!+#REF!+#REF!</f>
        <v>#REF!</v>
      </c>
    </row>
    <row r="11" spans="1:253" ht="15.75" customHeight="1">
      <c r="A11" s="5" t="s">
        <v>16</v>
      </c>
      <c r="B11" s="6" t="s">
        <v>27</v>
      </c>
      <c r="C11" s="6" t="s">
        <v>15</v>
      </c>
      <c r="D11" s="6" t="s">
        <v>28</v>
      </c>
      <c r="E11" s="6" t="s">
        <v>24</v>
      </c>
      <c r="F11" s="6" t="s">
        <v>23</v>
      </c>
      <c r="G11" s="6" t="s">
        <v>24</v>
      </c>
      <c r="H11" s="6" t="s">
        <v>25</v>
      </c>
      <c r="I11" s="6" t="s">
        <v>23</v>
      </c>
      <c r="J11" s="9" t="s">
        <v>29</v>
      </c>
      <c r="K11" s="11" t="e">
        <f>K12</f>
        <v>#REF!</v>
      </c>
      <c r="L11" s="23" t="e">
        <f>#REF!+#REF!+#REF!+#REF!+#REF!+#REF!+#REF!+#REF!+#REF!+#REF!+#REF!+#REF!+#REF!</f>
        <v>#REF!</v>
      </c>
      <c r="M11" s="8" t="s">
        <v>169</v>
      </c>
    </row>
    <row r="12" spans="1:253" ht="15" customHeight="1">
      <c r="A12" s="5" t="s">
        <v>17</v>
      </c>
      <c r="B12" s="6" t="s">
        <v>27</v>
      </c>
      <c r="C12" s="6" t="s">
        <v>15</v>
      </c>
      <c r="D12" s="6" t="s">
        <v>28</v>
      </c>
      <c r="E12" s="6" t="s">
        <v>30</v>
      </c>
      <c r="F12" s="6" t="s">
        <v>23</v>
      </c>
      <c r="G12" s="6" t="s">
        <v>28</v>
      </c>
      <c r="H12" s="6" t="s">
        <v>25</v>
      </c>
      <c r="I12" s="6" t="s">
        <v>31</v>
      </c>
      <c r="J12" s="9" t="s">
        <v>32</v>
      </c>
      <c r="K12" s="22" t="e">
        <f>SUM(K13:K15)</f>
        <v>#REF!</v>
      </c>
      <c r="L12" s="23" t="e">
        <f>#REF!+#REF!+#REF!+#REF!+#REF!+#REF!+#REF!+#REF!+#REF!+#REF!+#REF!+#REF!+#REF!</f>
        <v>#REF!</v>
      </c>
    </row>
    <row r="13" spans="1:253" ht="66.75" customHeight="1">
      <c r="A13" s="5" t="s">
        <v>18</v>
      </c>
      <c r="B13" s="6" t="s">
        <v>27</v>
      </c>
      <c r="C13" s="6" t="s">
        <v>15</v>
      </c>
      <c r="D13" s="6" t="s">
        <v>28</v>
      </c>
      <c r="E13" s="6" t="s">
        <v>30</v>
      </c>
      <c r="F13" s="6" t="s">
        <v>33</v>
      </c>
      <c r="G13" s="6" t="s">
        <v>28</v>
      </c>
      <c r="H13" s="6" t="s">
        <v>25</v>
      </c>
      <c r="I13" s="6" t="s">
        <v>31</v>
      </c>
      <c r="J13" s="9" t="s">
        <v>34</v>
      </c>
      <c r="K13" s="22" t="e">
        <f>#REF!+#REF!+#REF!+#REF!+#REF!+#REF!+#REF!+#REF!+#REF!+#REF!+#REF!+#REF!+#REF!</f>
        <v>#REF!</v>
      </c>
      <c r="L13" s="23" t="e">
        <f>L12+L11</f>
        <v>#REF!</v>
      </c>
      <c r="M13" s="8" t="s">
        <v>170</v>
      </c>
    </row>
    <row r="14" spans="1:253" ht="90.75" customHeight="1">
      <c r="A14" s="5" t="s">
        <v>19</v>
      </c>
      <c r="B14" s="6" t="s">
        <v>27</v>
      </c>
      <c r="C14" s="6" t="s">
        <v>15</v>
      </c>
      <c r="D14" s="6" t="s">
        <v>28</v>
      </c>
      <c r="E14" s="6" t="s">
        <v>30</v>
      </c>
      <c r="F14" s="6" t="s">
        <v>35</v>
      </c>
      <c r="G14" s="6" t="s">
        <v>28</v>
      </c>
      <c r="H14" s="6" t="s">
        <v>25</v>
      </c>
      <c r="I14" s="6" t="s">
        <v>31</v>
      </c>
      <c r="J14" s="9" t="s">
        <v>36</v>
      </c>
      <c r="K14" s="22" t="e">
        <f>#REF!+#REF!+#REF!+#REF!+#REF!+#REF!</f>
        <v>#REF!</v>
      </c>
    </row>
    <row r="15" spans="1:253" ht="40.5" customHeight="1">
      <c r="A15" s="5" t="s">
        <v>20</v>
      </c>
      <c r="B15" s="6" t="s">
        <v>27</v>
      </c>
      <c r="C15" s="6" t="s">
        <v>15</v>
      </c>
      <c r="D15" s="6" t="s">
        <v>28</v>
      </c>
      <c r="E15" s="6" t="s">
        <v>30</v>
      </c>
      <c r="F15" s="6" t="s">
        <v>37</v>
      </c>
      <c r="G15" s="6" t="s">
        <v>28</v>
      </c>
      <c r="H15" s="6" t="s">
        <v>25</v>
      </c>
      <c r="I15" s="6" t="s">
        <v>31</v>
      </c>
      <c r="J15" s="9" t="s">
        <v>38</v>
      </c>
      <c r="K15" s="22" t="e">
        <f>#REF!+#REF!+#REF!+#REF!+#REF!+#REF!+#REF!+#REF!+#REF!+#REF!+#REF!+#REF!+#REF!</f>
        <v>#REF!</v>
      </c>
    </row>
    <row r="16" spans="1:253" ht="29.25" customHeight="1">
      <c r="A16" s="5" t="s">
        <v>21</v>
      </c>
      <c r="B16" s="6" t="s">
        <v>23</v>
      </c>
      <c r="C16" s="6" t="s">
        <v>15</v>
      </c>
      <c r="D16" s="6" t="s">
        <v>39</v>
      </c>
      <c r="E16" s="6" t="s">
        <v>24</v>
      </c>
      <c r="F16" s="6" t="s">
        <v>23</v>
      </c>
      <c r="G16" s="6" t="s">
        <v>24</v>
      </c>
      <c r="H16" s="6" t="s">
        <v>25</v>
      </c>
      <c r="I16" s="6" t="s">
        <v>23</v>
      </c>
      <c r="J16" s="9" t="s">
        <v>40</v>
      </c>
      <c r="K16" s="11" t="e">
        <f>K17</f>
        <v>#REF!</v>
      </c>
    </row>
    <row r="17" spans="1:11" ht="27.75" customHeight="1">
      <c r="A17" s="5" t="s">
        <v>22</v>
      </c>
      <c r="B17" s="6" t="s">
        <v>23</v>
      </c>
      <c r="C17" s="6" t="s">
        <v>15</v>
      </c>
      <c r="D17" s="6" t="s">
        <v>39</v>
      </c>
      <c r="E17" s="6" t="s">
        <v>30</v>
      </c>
      <c r="F17" s="6" t="s">
        <v>23</v>
      </c>
      <c r="G17" s="6" t="s">
        <v>28</v>
      </c>
      <c r="H17" s="6" t="s">
        <v>25</v>
      </c>
      <c r="I17" s="6" t="s">
        <v>31</v>
      </c>
      <c r="J17" s="9" t="s">
        <v>41</v>
      </c>
      <c r="K17" s="11" t="e">
        <f>K18+K20+K22+K24</f>
        <v>#REF!</v>
      </c>
    </row>
    <row r="18" spans="1:11" ht="65.25" customHeight="1">
      <c r="A18" s="5" t="s">
        <v>42</v>
      </c>
      <c r="B18" s="6" t="s">
        <v>43</v>
      </c>
      <c r="C18" s="6" t="s">
        <v>15</v>
      </c>
      <c r="D18" s="6" t="s">
        <v>39</v>
      </c>
      <c r="E18" s="6" t="s">
        <v>30</v>
      </c>
      <c r="F18" s="6" t="s">
        <v>44</v>
      </c>
      <c r="G18" s="6" t="s">
        <v>28</v>
      </c>
      <c r="H18" s="6" t="s">
        <v>25</v>
      </c>
      <c r="I18" s="6" t="s">
        <v>31</v>
      </c>
      <c r="J18" s="9" t="s">
        <v>45</v>
      </c>
      <c r="K18" s="22" t="e">
        <f>K19</f>
        <v>#REF!</v>
      </c>
    </row>
    <row r="19" spans="1:11" ht="78.75" customHeight="1">
      <c r="A19" s="5"/>
      <c r="B19" s="6" t="s">
        <v>43</v>
      </c>
      <c r="C19" s="6" t="s">
        <v>15</v>
      </c>
      <c r="D19" s="6" t="s">
        <v>39</v>
      </c>
      <c r="E19" s="6" t="s">
        <v>30</v>
      </c>
      <c r="F19" s="6" t="s">
        <v>46</v>
      </c>
      <c r="G19" s="6" t="s">
        <v>28</v>
      </c>
      <c r="H19" s="6" t="s">
        <v>25</v>
      </c>
      <c r="I19" s="6" t="s">
        <v>31</v>
      </c>
      <c r="J19" s="9" t="s">
        <v>47</v>
      </c>
      <c r="K19" s="22" t="e">
        <f>#REF!+#REF!+#REF!+#REF!+#REF!+#REF!+#REF!+#REF!+#REF!+#REF!+#REF!+#REF!+#REF!</f>
        <v>#REF!</v>
      </c>
    </row>
    <row r="20" spans="1:11" ht="78" customHeight="1">
      <c r="A20" s="5" t="s">
        <v>48</v>
      </c>
      <c r="B20" s="6" t="s">
        <v>43</v>
      </c>
      <c r="C20" s="6" t="s">
        <v>15</v>
      </c>
      <c r="D20" s="6" t="s">
        <v>39</v>
      </c>
      <c r="E20" s="6" t="s">
        <v>30</v>
      </c>
      <c r="F20" s="6" t="s">
        <v>49</v>
      </c>
      <c r="G20" s="6" t="s">
        <v>28</v>
      </c>
      <c r="H20" s="6" t="s">
        <v>25</v>
      </c>
      <c r="I20" s="6" t="s">
        <v>31</v>
      </c>
      <c r="J20" s="9" t="s">
        <v>50</v>
      </c>
      <c r="K20" s="22" t="e">
        <f>K21</f>
        <v>#REF!</v>
      </c>
    </row>
    <row r="21" spans="1:11" ht="78" customHeight="1">
      <c r="A21" s="5"/>
      <c r="B21" s="6" t="s">
        <v>43</v>
      </c>
      <c r="C21" s="6" t="s">
        <v>15</v>
      </c>
      <c r="D21" s="6" t="s">
        <v>39</v>
      </c>
      <c r="E21" s="6" t="s">
        <v>30</v>
      </c>
      <c r="F21" s="6" t="s">
        <v>51</v>
      </c>
      <c r="G21" s="6" t="s">
        <v>28</v>
      </c>
      <c r="H21" s="6" t="s">
        <v>25</v>
      </c>
      <c r="I21" s="6" t="s">
        <v>31</v>
      </c>
      <c r="J21" s="9" t="s">
        <v>52</v>
      </c>
      <c r="K21" s="22" t="e">
        <f>#REF!+#REF!+#REF!+#REF!+#REF!+#REF!+#REF!+#REF!+#REF!+#REF!+#REF!+#REF!+#REF!</f>
        <v>#REF!</v>
      </c>
    </row>
    <row r="22" spans="1:11" ht="65.25" customHeight="1">
      <c r="A22" s="5" t="s">
        <v>53</v>
      </c>
      <c r="B22" s="6" t="s">
        <v>43</v>
      </c>
      <c r="C22" s="6" t="s">
        <v>15</v>
      </c>
      <c r="D22" s="6" t="s">
        <v>39</v>
      </c>
      <c r="E22" s="6" t="s">
        <v>30</v>
      </c>
      <c r="F22" s="6" t="s">
        <v>54</v>
      </c>
      <c r="G22" s="6" t="s">
        <v>28</v>
      </c>
      <c r="H22" s="6" t="s">
        <v>25</v>
      </c>
      <c r="I22" s="6" t="s">
        <v>31</v>
      </c>
      <c r="J22" s="9" t="s">
        <v>55</v>
      </c>
      <c r="K22" s="22" t="e">
        <f>K23</f>
        <v>#REF!</v>
      </c>
    </row>
    <row r="23" spans="1:11" ht="65.25" customHeight="1">
      <c r="A23" s="5"/>
      <c r="B23" s="6" t="s">
        <v>43</v>
      </c>
      <c r="C23" s="6" t="s">
        <v>15</v>
      </c>
      <c r="D23" s="6" t="s">
        <v>39</v>
      </c>
      <c r="E23" s="6" t="s">
        <v>30</v>
      </c>
      <c r="F23" s="6" t="s">
        <v>56</v>
      </c>
      <c r="G23" s="6" t="s">
        <v>28</v>
      </c>
      <c r="H23" s="6" t="s">
        <v>25</v>
      </c>
      <c r="I23" s="6" t="s">
        <v>31</v>
      </c>
      <c r="J23" s="9" t="s">
        <v>57</v>
      </c>
      <c r="K23" s="22" t="e">
        <f>#REF!+#REF!+#REF!+#REF!+#REF!+#REF!+#REF!+#REF!+#REF!+#REF!+#REF!+#REF!+#REF!</f>
        <v>#REF!</v>
      </c>
    </row>
    <row r="24" spans="1:11" ht="66" customHeight="1">
      <c r="A24" s="5" t="s">
        <v>58</v>
      </c>
      <c r="B24" s="6" t="s">
        <v>43</v>
      </c>
      <c r="C24" s="6" t="s">
        <v>15</v>
      </c>
      <c r="D24" s="6" t="s">
        <v>39</v>
      </c>
      <c r="E24" s="6" t="s">
        <v>30</v>
      </c>
      <c r="F24" s="6" t="s">
        <v>59</v>
      </c>
      <c r="G24" s="6" t="s">
        <v>28</v>
      </c>
      <c r="H24" s="6" t="s">
        <v>25</v>
      </c>
      <c r="I24" s="6" t="s">
        <v>31</v>
      </c>
      <c r="J24" s="9" t="s">
        <v>60</v>
      </c>
      <c r="K24" s="22" t="e">
        <f>K25</f>
        <v>#REF!</v>
      </c>
    </row>
    <row r="25" spans="1:11" ht="66" customHeight="1">
      <c r="A25" s="5"/>
      <c r="B25" s="6" t="s">
        <v>43</v>
      </c>
      <c r="C25" s="6" t="s">
        <v>15</v>
      </c>
      <c r="D25" s="6" t="s">
        <v>39</v>
      </c>
      <c r="E25" s="6" t="s">
        <v>30</v>
      </c>
      <c r="F25" s="6" t="s">
        <v>61</v>
      </c>
      <c r="G25" s="6" t="s">
        <v>28</v>
      </c>
      <c r="H25" s="6" t="s">
        <v>25</v>
      </c>
      <c r="I25" s="6" t="s">
        <v>31</v>
      </c>
      <c r="J25" s="9" t="s">
        <v>62</v>
      </c>
      <c r="K25" s="22" t="e">
        <f>#REF!+#REF!+#REF!+#REF!+#REF!+#REF!+#REF!+#REF!+#REF!+#REF!+#REF!+#REF!+#REF!</f>
        <v>#REF!</v>
      </c>
    </row>
    <row r="26" spans="1:11" ht="15" customHeight="1">
      <c r="A26" s="5" t="s">
        <v>63</v>
      </c>
      <c r="B26" s="6" t="s">
        <v>27</v>
      </c>
      <c r="C26" s="6" t="s">
        <v>15</v>
      </c>
      <c r="D26" s="6" t="s">
        <v>64</v>
      </c>
      <c r="E26" s="6" t="s">
        <v>24</v>
      </c>
      <c r="F26" s="6" t="s">
        <v>23</v>
      </c>
      <c r="G26" s="6" t="s">
        <v>24</v>
      </c>
      <c r="H26" s="6" t="s">
        <v>25</v>
      </c>
      <c r="I26" s="6" t="s">
        <v>23</v>
      </c>
      <c r="J26" s="9" t="s">
        <v>65</v>
      </c>
      <c r="K26" s="22" t="e">
        <f>K27</f>
        <v>#REF!</v>
      </c>
    </row>
    <row r="27" spans="1:11" ht="15" customHeight="1">
      <c r="A27" s="5" t="s">
        <v>66</v>
      </c>
      <c r="B27" s="6" t="s">
        <v>27</v>
      </c>
      <c r="C27" s="6" t="s">
        <v>15</v>
      </c>
      <c r="D27" s="6" t="s">
        <v>64</v>
      </c>
      <c r="E27" s="6" t="s">
        <v>39</v>
      </c>
      <c r="F27" s="6" t="s">
        <v>23</v>
      </c>
      <c r="G27" s="6" t="s">
        <v>28</v>
      </c>
      <c r="H27" s="6" t="s">
        <v>25</v>
      </c>
      <c r="I27" s="6" t="s">
        <v>31</v>
      </c>
      <c r="J27" s="9" t="s">
        <v>67</v>
      </c>
      <c r="K27" s="22" t="e">
        <f>SUM(K28:K28)</f>
        <v>#REF!</v>
      </c>
    </row>
    <row r="28" spans="1:11" ht="27" customHeight="1">
      <c r="A28" s="5" t="s">
        <v>68</v>
      </c>
      <c r="B28" s="12" t="s">
        <v>27</v>
      </c>
      <c r="C28" s="12" t="s">
        <v>15</v>
      </c>
      <c r="D28" s="12" t="s">
        <v>64</v>
      </c>
      <c r="E28" s="12" t="s">
        <v>39</v>
      </c>
      <c r="F28" s="12" t="s">
        <v>33</v>
      </c>
      <c r="G28" s="12" t="s">
        <v>28</v>
      </c>
      <c r="H28" s="12" t="s">
        <v>25</v>
      </c>
      <c r="I28" s="12" t="s">
        <v>31</v>
      </c>
      <c r="J28" s="13" t="s">
        <v>67</v>
      </c>
      <c r="K28" s="22" t="e">
        <f>#REF!+#REF!+#REF!+#REF!+#REF!+#REF!+#REF!+#REF!+#REF!+#REF!+#REF!+#REF!+#REF!</f>
        <v>#REF!</v>
      </c>
    </row>
    <row r="29" spans="1:11">
      <c r="A29" s="5" t="s">
        <v>69</v>
      </c>
      <c r="B29" s="6" t="s">
        <v>27</v>
      </c>
      <c r="C29" s="6" t="s">
        <v>15</v>
      </c>
      <c r="D29" s="6" t="s">
        <v>70</v>
      </c>
      <c r="E29" s="6" t="s">
        <v>24</v>
      </c>
      <c r="F29" s="6" t="s">
        <v>23</v>
      </c>
      <c r="G29" s="6" t="s">
        <v>24</v>
      </c>
      <c r="H29" s="6" t="s">
        <v>25</v>
      </c>
      <c r="I29" s="6" t="s">
        <v>23</v>
      </c>
      <c r="J29" s="9" t="s">
        <v>71</v>
      </c>
      <c r="K29" s="22" t="e">
        <f>K30+K32</f>
        <v>#REF!</v>
      </c>
    </row>
    <row r="30" spans="1:11">
      <c r="A30" s="5" t="s">
        <v>72</v>
      </c>
      <c r="B30" s="14" t="s">
        <v>27</v>
      </c>
      <c r="C30" s="14" t="s">
        <v>15</v>
      </c>
      <c r="D30" s="14" t="s">
        <v>70</v>
      </c>
      <c r="E30" s="14" t="s">
        <v>28</v>
      </c>
      <c r="F30" s="14" t="s">
        <v>23</v>
      </c>
      <c r="G30" s="14" t="s">
        <v>24</v>
      </c>
      <c r="H30" s="14" t="s">
        <v>25</v>
      </c>
      <c r="I30" s="14" t="s">
        <v>31</v>
      </c>
      <c r="J30" s="15" t="s">
        <v>73</v>
      </c>
      <c r="K30" s="22" t="e">
        <f>K31</f>
        <v>#REF!</v>
      </c>
    </row>
    <row r="31" spans="1:11" ht="38.25">
      <c r="A31" s="5" t="s">
        <v>74</v>
      </c>
      <c r="B31" s="14" t="s">
        <v>27</v>
      </c>
      <c r="C31" s="14" t="s">
        <v>15</v>
      </c>
      <c r="D31" s="14" t="s">
        <v>70</v>
      </c>
      <c r="E31" s="14" t="s">
        <v>28</v>
      </c>
      <c r="F31" s="14" t="s">
        <v>37</v>
      </c>
      <c r="G31" s="14" t="s">
        <v>48</v>
      </c>
      <c r="H31" s="14" t="s">
        <v>25</v>
      </c>
      <c r="I31" s="14" t="s">
        <v>31</v>
      </c>
      <c r="J31" s="15" t="s">
        <v>75</v>
      </c>
      <c r="K31" s="22" t="e">
        <f>#REF!+#REF!+#REF!+#REF!+#REF!+#REF!+#REF!+#REF!+#REF!+#REF!+#REF!+#REF!+#REF!</f>
        <v>#REF!</v>
      </c>
    </row>
    <row r="32" spans="1:11">
      <c r="A32" s="5" t="s">
        <v>76</v>
      </c>
      <c r="B32" s="14" t="s">
        <v>27</v>
      </c>
      <c r="C32" s="14" t="s">
        <v>15</v>
      </c>
      <c r="D32" s="14" t="s">
        <v>70</v>
      </c>
      <c r="E32" s="14" t="s">
        <v>70</v>
      </c>
      <c r="F32" s="14" t="s">
        <v>23</v>
      </c>
      <c r="G32" s="14" t="s">
        <v>24</v>
      </c>
      <c r="H32" s="14" t="s">
        <v>25</v>
      </c>
      <c r="I32" s="14" t="s">
        <v>31</v>
      </c>
      <c r="J32" s="15" t="s">
        <v>77</v>
      </c>
      <c r="K32" s="22" t="e">
        <f>K33+K35</f>
        <v>#REF!</v>
      </c>
    </row>
    <row r="33" spans="1:12">
      <c r="A33" s="5" t="s">
        <v>78</v>
      </c>
      <c r="B33" s="14" t="s">
        <v>27</v>
      </c>
      <c r="C33" s="14" t="s">
        <v>15</v>
      </c>
      <c r="D33" s="14" t="s">
        <v>70</v>
      </c>
      <c r="E33" s="14" t="s">
        <v>70</v>
      </c>
      <c r="F33" s="14" t="s">
        <v>37</v>
      </c>
      <c r="G33" s="14" t="s">
        <v>24</v>
      </c>
      <c r="H33" s="14" t="s">
        <v>25</v>
      </c>
      <c r="I33" s="14" t="s">
        <v>31</v>
      </c>
      <c r="J33" s="15" t="s">
        <v>79</v>
      </c>
      <c r="K33" s="22" t="e">
        <f>K34</f>
        <v>#REF!</v>
      </c>
    </row>
    <row r="34" spans="1:12" ht="25.5">
      <c r="A34" s="5" t="s">
        <v>80</v>
      </c>
      <c r="B34" s="14" t="s">
        <v>27</v>
      </c>
      <c r="C34" s="14" t="s">
        <v>15</v>
      </c>
      <c r="D34" s="14" t="s">
        <v>70</v>
      </c>
      <c r="E34" s="14" t="s">
        <v>70</v>
      </c>
      <c r="F34" s="14" t="s">
        <v>81</v>
      </c>
      <c r="G34" s="14" t="s">
        <v>48</v>
      </c>
      <c r="H34" s="14" t="s">
        <v>25</v>
      </c>
      <c r="I34" s="14" t="s">
        <v>31</v>
      </c>
      <c r="J34" s="15" t="s">
        <v>82</v>
      </c>
      <c r="K34" s="22" t="e">
        <f>#REF!+#REF!+#REF!+#REF!+#REF!+#REF!+#REF!+#REF!+#REF!+#REF!+#REF!+#REF!+#REF!</f>
        <v>#REF!</v>
      </c>
    </row>
    <row r="35" spans="1:12">
      <c r="A35" s="5" t="s">
        <v>83</v>
      </c>
      <c r="B35" s="14" t="s">
        <v>27</v>
      </c>
      <c r="C35" s="14" t="s">
        <v>15</v>
      </c>
      <c r="D35" s="14" t="s">
        <v>70</v>
      </c>
      <c r="E35" s="14" t="s">
        <v>70</v>
      </c>
      <c r="F35" s="14" t="s">
        <v>84</v>
      </c>
      <c r="G35" s="14" t="s">
        <v>24</v>
      </c>
      <c r="H35" s="14" t="s">
        <v>25</v>
      </c>
      <c r="I35" s="14" t="s">
        <v>31</v>
      </c>
      <c r="J35" s="15" t="s">
        <v>85</v>
      </c>
      <c r="K35" s="22" t="e">
        <f>K36</f>
        <v>#REF!</v>
      </c>
    </row>
    <row r="36" spans="1:12" ht="25.5">
      <c r="A36" s="5" t="s">
        <v>86</v>
      </c>
      <c r="B36" s="14" t="s">
        <v>27</v>
      </c>
      <c r="C36" s="14" t="s">
        <v>15</v>
      </c>
      <c r="D36" s="14" t="s">
        <v>70</v>
      </c>
      <c r="E36" s="14" t="s">
        <v>70</v>
      </c>
      <c r="F36" s="14" t="s">
        <v>87</v>
      </c>
      <c r="G36" s="14" t="s">
        <v>48</v>
      </c>
      <c r="H36" s="14" t="s">
        <v>25</v>
      </c>
      <c r="I36" s="14" t="s">
        <v>31</v>
      </c>
      <c r="J36" s="15" t="s">
        <v>88</v>
      </c>
      <c r="K36" s="22" t="e">
        <f>#REF!+#REF!+#REF!+#REF!+#REF!+#REF!+#REF!+#REF!+#REF!+#REF!+#REF!+#REF!+#REF!</f>
        <v>#REF!</v>
      </c>
    </row>
    <row r="37" spans="1:12" ht="15.75" customHeight="1">
      <c r="A37" s="5" t="s">
        <v>89</v>
      </c>
      <c r="B37" s="6" t="s">
        <v>90</v>
      </c>
      <c r="C37" s="6" t="s">
        <v>15</v>
      </c>
      <c r="D37" s="6" t="s">
        <v>91</v>
      </c>
      <c r="E37" s="6" t="s">
        <v>24</v>
      </c>
      <c r="F37" s="6" t="s">
        <v>23</v>
      </c>
      <c r="G37" s="6" t="s">
        <v>24</v>
      </c>
      <c r="H37" s="6" t="s">
        <v>25</v>
      </c>
      <c r="I37" s="6" t="s">
        <v>23</v>
      </c>
      <c r="J37" s="9" t="s">
        <v>92</v>
      </c>
      <c r="K37" s="22" t="e">
        <f>K38</f>
        <v>#REF!</v>
      </c>
    </row>
    <row r="38" spans="1:12" ht="39">
      <c r="A38" s="5" t="s">
        <v>93</v>
      </c>
      <c r="B38" s="16" t="s">
        <v>90</v>
      </c>
      <c r="C38" s="16" t="s">
        <v>15</v>
      </c>
      <c r="D38" s="16" t="s">
        <v>91</v>
      </c>
      <c r="E38" s="16" t="s">
        <v>94</v>
      </c>
      <c r="F38" s="16" t="s">
        <v>23</v>
      </c>
      <c r="G38" s="16" t="s">
        <v>28</v>
      </c>
      <c r="H38" s="16" t="s">
        <v>25</v>
      </c>
      <c r="I38" s="16" t="s">
        <v>31</v>
      </c>
      <c r="J38" s="17" t="s">
        <v>95</v>
      </c>
      <c r="K38" s="22" t="e">
        <f>K39</f>
        <v>#REF!</v>
      </c>
    </row>
    <row r="39" spans="1:12" ht="64.5">
      <c r="A39" s="5" t="s">
        <v>96</v>
      </c>
      <c r="B39" s="16" t="s">
        <v>90</v>
      </c>
      <c r="C39" s="16" t="s">
        <v>15</v>
      </c>
      <c r="D39" s="16" t="s">
        <v>91</v>
      </c>
      <c r="E39" s="16" t="s">
        <v>94</v>
      </c>
      <c r="F39" s="16" t="s">
        <v>35</v>
      </c>
      <c r="G39" s="16" t="s">
        <v>28</v>
      </c>
      <c r="H39" s="16" t="s">
        <v>25</v>
      </c>
      <c r="I39" s="16" t="s">
        <v>31</v>
      </c>
      <c r="J39" s="17" t="s">
        <v>97</v>
      </c>
      <c r="K39" s="22" t="e">
        <f>#REF!+#REF!+#REF!+#REF!+#REF!+#REF!+#REF!+#REF!+#REF!+#REF!+#REF!+#REF!+#REF!</f>
        <v>#REF!</v>
      </c>
    </row>
    <row r="40" spans="1:12" ht="38.25">
      <c r="A40" s="5"/>
      <c r="B40" s="18" t="s">
        <v>90</v>
      </c>
      <c r="C40" s="6" t="s">
        <v>15</v>
      </c>
      <c r="D40" s="6" t="s">
        <v>53</v>
      </c>
      <c r="E40" s="6" t="s">
        <v>24</v>
      </c>
      <c r="F40" s="6" t="s">
        <v>23</v>
      </c>
      <c r="G40" s="6" t="s">
        <v>24</v>
      </c>
      <c r="H40" s="6" t="s">
        <v>25</v>
      </c>
      <c r="I40" s="6" t="s">
        <v>23</v>
      </c>
      <c r="J40" s="9" t="s">
        <v>98</v>
      </c>
      <c r="K40" s="10" t="e">
        <f>K41+K46</f>
        <v>#REF!</v>
      </c>
    </row>
    <row r="41" spans="1:12" ht="76.5">
      <c r="A41" s="5"/>
      <c r="B41" s="6" t="s">
        <v>90</v>
      </c>
      <c r="C41" s="6" t="s">
        <v>15</v>
      </c>
      <c r="D41" s="6" t="s">
        <v>53</v>
      </c>
      <c r="E41" s="6" t="s">
        <v>64</v>
      </c>
      <c r="F41" s="6" t="s">
        <v>23</v>
      </c>
      <c r="G41" s="6" t="s">
        <v>24</v>
      </c>
      <c r="H41" s="6" t="s">
        <v>25</v>
      </c>
      <c r="I41" s="6" t="s">
        <v>99</v>
      </c>
      <c r="J41" s="9" t="s">
        <v>100</v>
      </c>
      <c r="K41" s="11" t="e">
        <f>K42+K44</f>
        <v>#REF!</v>
      </c>
    </row>
    <row r="42" spans="1:12" ht="63.75">
      <c r="A42" s="5"/>
      <c r="B42" s="18" t="s">
        <v>90</v>
      </c>
      <c r="C42" s="6" t="s">
        <v>15</v>
      </c>
      <c r="D42" s="6" t="s">
        <v>53</v>
      </c>
      <c r="E42" s="6" t="s">
        <v>64</v>
      </c>
      <c r="F42" s="6" t="s">
        <v>35</v>
      </c>
      <c r="G42" s="6" t="s">
        <v>24</v>
      </c>
      <c r="H42" s="6" t="s">
        <v>25</v>
      </c>
      <c r="I42" s="6" t="s">
        <v>99</v>
      </c>
      <c r="J42" s="9" t="s">
        <v>101</v>
      </c>
      <c r="K42" s="11" t="e">
        <f>K43</f>
        <v>#REF!</v>
      </c>
    </row>
    <row r="43" spans="1:12" ht="63.75">
      <c r="A43" s="5"/>
      <c r="B43" s="6" t="s">
        <v>90</v>
      </c>
      <c r="C43" s="6" t="s">
        <v>15</v>
      </c>
      <c r="D43" s="6" t="s">
        <v>53</v>
      </c>
      <c r="E43" s="6" t="s">
        <v>64</v>
      </c>
      <c r="F43" s="6" t="s">
        <v>102</v>
      </c>
      <c r="G43" s="6" t="s">
        <v>48</v>
      </c>
      <c r="H43" s="6" t="s">
        <v>25</v>
      </c>
      <c r="I43" s="6" t="s">
        <v>99</v>
      </c>
      <c r="J43" s="9" t="s">
        <v>103</v>
      </c>
      <c r="K43" s="11" t="e">
        <f>#REF!+#REF!+#REF!+#REF!+#REF!+#REF!+#REF!+#REF!+#REF!+#REF!+#REF!</f>
        <v>#REF!</v>
      </c>
      <c r="L43" s="8" t="e">
        <f>#REF!+#REF!+#REF!+#REF!+#REF!+#REF!+#REF!+#REF!+#REF!+#REF!+#REF!</f>
        <v>#REF!</v>
      </c>
    </row>
    <row r="44" spans="1:12" ht="76.5">
      <c r="A44" s="5" t="s">
        <v>121</v>
      </c>
      <c r="B44" s="6" t="s">
        <v>123</v>
      </c>
      <c r="C44" s="6" t="s">
        <v>15</v>
      </c>
      <c r="D44" s="6" t="s">
        <v>53</v>
      </c>
      <c r="E44" s="6" t="s">
        <v>64</v>
      </c>
      <c r="F44" s="6" t="s">
        <v>37</v>
      </c>
      <c r="G44" s="6" t="s">
        <v>24</v>
      </c>
      <c r="H44" s="6" t="s">
        <v>25</v>
      </c>
      <c r="I44" s="6" t="s">
        <v>99</v>
      </c>
      <c r="J44" s="9" t="s">
        <v>124</v>
      </c>
      <c r="K44" s="11" t="e">
        <f>K45</f>
        <v>#REF!</v>
      </c>
    </row>
    <row r="45" spans="1:12" ht="63.75">
      <c r="A45" s="5" t="s">
        <v>125</v>
      </c>
      <c r="B45" s="6" t="s">
        <v>123</v>
      </c>
      <c r="C45" s="6" t="s">
        <v>15</v>
      </c>
      <c r="D45" s="6" t="s">
        <v>53</v>
      </c>
      <c r="E45" s="6" t="s">
        <v>64</v>
      </c>
      <c r="F45" s="6" t="s">
        <v>126</v>
      </c>
      <c r="G45" s="6" t="s">
        <v>48</v>
      </c>
      <c r="H45" s="6" t="s">
        <v>25</v>
      </c>
      <c r="I45" s="6" t="s">
        <v>99</v>
      </c>
      <c r="J45" s="9" t="s">
        <v>127</v>
      </c>
      <c r="K45" s="11" t="e">
        <f>#REF!+#REF!+#REF!+#REF!</f>
        <v>#REF!</v>
      </c>
      <c r="L45" s="23" t="e">
        <f>#REF!+#REF!+#REF!+#REF!</f>
        <v>#REF!</v>
      </c>
    </row>
    <row r="46" spans="1:12" ht="76.5">
      <c r="A46" s="5"/>
      <c r="B46" s="6" t="s">
        <v>166</v>
      </c>
      <c r="C46" s="6" t="s">
        <v>15</v>
      </c>
      <c r="D46" s="6" t="s">
        <v>53</v>
      </c>
      <c r="E46" s="6" t="s">
        <v>162</v>
      </c>
      <c r="F46" s="6" t="s">
        <v>23</v>
      </c>
      <c r="G46" s="6" t="s">
        <v>24</v>
      </c>
      <c r="H46" s="6" t="s">
        <v>25</v>
      </c>
      <c r="I46" s="6" t="s">
        <v>99</v>
      </c>
      <c r="J46" s="9" t="s">
        <v>163</v>
      </c>
      <c r="K46" s="22" t="e">
        <f>K47</f>
        <v>#REF!</v>
      </c>
    </row>
    <row r="47" spans="1:12" ht="76.5">
      <c r="A47" s="5"/>
      <c r="B47" s="6" t="s">
        <v>166</v>
      </c>
      <c r="C47" s="6" t="s">
        <v>15</v>
      </c>
      <c r="D47" s="6" t="s">
        <v>53</v>
      </c>
      <c r="E47" s="6" t="s">
        <v>162</v>
      </c>
      <c r="F47" s="6" t="s">
        <v>84</v>
      </c>
      <c r="G47" s="6" t="s">
        <v>24</v>
      </c>
      <c r="H47" s="6" t="s">
        <v>25</v>
      </c>
      <c r="I47" s="6" t="s">
        <v>99</v>
      </c>
      <c r="J47" s="9" t="s">
        <v>164</v>
      </c>
      <c r="K47" s="22" t="e">
        <f>K48</f>
        <v>#REF!</v>
      </c>
    </row>
    <row r="48" spans="1:12" ht="63.75">
      <c r="A48" s="5"/>
      <c r="B48" s="6" t="s">
        <v>166</v>
      </c>
      <c r="C48" s="6" t="s">
        <v>15</v>
      </c>
      <c r="D48" s="6" t="s">
        <v>53</v>
      </c>
      <c r="E48" s="6" t="s">
        <v>162</v>
      </c>
      <c r="F48" s="6" t="s">
        <v>165</v>
      </c>
      <c r="G48" s="6" t="s">
        <v>64</v>
      </c>
      <c r="H48" s="6" t="s">
        <v>25</v>
      </c>
      <c r="I48" s="6" t="s">
        <v>99</v>
      </c>
      <c r="J48" s="9" t="s">
        <v>167</v>
      </c>
      <c r="K48" s="22" t="e">
        <f>#REF!+#REF!</f>
        <v>#REF!</v>
      </c>
      <c r="L48" s="8" t="e">
        <f>#REF!+#REF!</f>
        <v>#REF!</v>
      </c>
    </row>
    <row r="49" spans="1:12" ht="28.5" customHeight="1">
      <c r="A49" s="5" t="s">
        <v>104</v>
      </c>
      <c r="B49" s="6" t="s">
        <v>90</v>
      </c>
      <c r="C49" s="6" t="s">
        <v>15</v>
      </c>
      <c r="D49" s="6" t="s">
        <v>63</v>
      </c>
      <c r="E49" s="6" t="s">
        <v>24</v>
      </c>
      <c r="F49" s="6" t="s">
        <v>23</v>
      </c>
      <c r="G49" s="6" t="s">
        <v>24</v>
      </c>
      <c r="H49" s="6" t="s">
        <v>25</v>
      </c>
      <c r="I49" s="6" t="s">
        <v>23</v>
      </c>
      <c r="J49" s="9" t="s">
        <v>105</v>
      </c>
      <c r="K49" s="10" t="e">
        <f>K50</f>
        <v>#REF!</v>
      </c>
    </row>
    <row r="50" spans="1:12" ht="15" customHeight="1">
      <c r="A50" s="5" t="s">
        <v>106</v>
      </c>
      <c r="B50" s="6" t="s">
        <v>90</v>
      </c>
      <c r="C50" s="6" t="s">
        <v>15</v>
      </c>
      <c r="D50" s="6" t="s">
        <v>63</v>
      </c>
      <c r="E50" s="6" t="s">
        <v>30</v>
      </c>
      <c r="F50" s="6" t="s">
        <v>23</v>
      </c>
      <c r="G50" s="6" t="s">
        <v>24</v>
      </c>
      <c r="H50" s="6" t="s">
        <v>25</v>
      </c>
      <c r="I50" s="6" t="s">
        <v>107</v>
      </c>
      <c r="J50" s="9" t="s">
        <v>108</v>
      </c>
      <c r="K50" s="11" t="e">
        <f>K51+K53</f>
        <v>#REF!</v>
      </c>
    </row>
    <row r="51" spans="1:12" ht="27.75" customHeight="1">
      <c r="A51" s="5" t="s">
        <v>109</v>
      </c>
      <c r="B51" s="6" t="s">
        <v>90</v>
      </c>
      <c r="C51" s="6" t="s">
        <v>15</v>
      </c>
      <c r="D51" s="6" t="s">
        <v>63</v>
      </c>
      <c r="E51" s="6" t="s">
        <v>30</v>
      </c>
      <c r="F51" s="6" t="s">
        <v>110</v>
      </c>
      <c r="G51" s="6" t="s">
        <v>24</v>
      </c>
      <c r="H51" s="6" t="s">
        <v>25</v>
      </c>
      <c r="I51" s="6" t="s">
        <v>107</v>
      </c>
      <c r="J51" s="9" t="s">
        <v>111</v>
      </c>
      <c r="K51" s="11" t="e">
        <f>K52</f>
        <v>#REF!</v>
      </c>
    </row>
    <row r="52" spans="1:12" ht="36.75" customHeight="1">
      <c r="A52" s="5" t="s">
        <v>112</v>
      </c>
      <c r="B52" s="6" t="s">
        <v>90</v>
      </c>
      <c r="C52" s="6" t="s">
        <v>15</v>
      </c>
      <c r="D52" s="6" t="s">
        <v>63</v>
      </c>
      <c r="E52" s="6" t="s">
        <v>30</v>
      </c>
      <c r="F52" s="6" t="s">
        <v>113</v>
      </c>
      <c r="G52" s="6" t="s">
        <v>48</v>
      </c>
      <c r="H52" s="6" t="s">
        <v>25</v>
      </c>
      <c r="I52" s="6" t="s">
        <v>107</v>
      </c>
      <c r="J52" s="9" t="s">
        <v>114</v>
      </c>
      <c r="K52" s="11" t="e">
        <f>#REF!+#REF!+#REF!</f>
        <v>#REF!</v>
      </c>
      <c r="L52" s="8" t="e">
        <f>#REF!+#REF!+#REF!</f>
        <v>#REF!</v>
      </c>
    </row>
    <row r="53" spans="1:12" ht="36.75" customHeight="1">
      <c r="A53" s="5"/>
      <c r="B53" s="6" t="s">
        <v>137</v>
      </c>
      <c r="C53" s="6" t="s">
        <v>15</v>
      </c>
      <c r="D53" s="6" t="s">
        <v>63</v>
      </c>
      <c r="E53" s="6" t="s">
        <v>30</v>
      </c>
      <c r="F53" s="6" t="s">
        <v>139</v>
      </c>
      <c r="G53" s="6" t="s">
        <v>24</v>
      </c>
      <c r="H53" s="6" t="s">
        <v>25</v>
      </c>
      <c r="I53" s="6" t="s">
        <v>107</v>
      </c>
      <c r="J53" s="9" t="s">
        <v>140</v>
      </c>
      <c r="K53" s="11" t="e">
        <f>K54</f>
        <v>#REF!</v>
      </c>
    </row>
    <row r="54" spans="1:12" ht="36.75" customHeight="1">
      <c r="A54" s="5"/>
      <c r="B54" s="6" t="s">
        <v>137</v>
      </c>
      <c r="C54" s="6" t="s">
        <v>15</v>
      </c>
      <c r="D54" s="6" t="s">
        <v>63</v>
      </c>
      <c r="E54" s="6" t="s">
        <v>30</v>
      </c>
      <c r="F54" s="6" t="s">
        <v>142</v>
      </c>
      <c r="G54" s="6" t="s">
        <v>48</v>
      </c>
      <c r="H54" s="6" t="s">
        <v>25</v>
      </c>
      <c r="I54" s="6" t="s">
        <v>107</v>
      </c>
      <c r="J54" s="9" t="s">
        <v>143</v>
      </c>
      <c r="K54" s="11" t="e">
        <f>K55</f>
        <v>#REF!</v>
      </c>
    </row>
    <row r="55" spans="1:12" ht="36.75" customHeight="1">
      <c r="A55" s="5"/>
      <c r="B55" s="6" t="s">
        <v>137</v>
      </c>
      <c r="C55" s="6" t="s">
        <v>15</v>
      </c>
      <c r="D55" s="6" t="s">
        <v>63</v>
      </c>
      <c r="E55" s="6" t="s">
        <v>30</v>
      </c>
      <c r="F55" s="6" t="s">
        <v>142</v>
      </c>
      <c r="G55" s="6" t="s">
        <v>64</v>
      </c>
      <c r="H55" s="6" t="s">
        <v>145</v>
      </c>
      <c r="I55" s="6" t="s">
        <v>107</v>
      </c>
      <c r="J55" s="20" t="s">
        <v>146</v>
      </c>
      <c r="K55" s="11" t="e">
        <f>#REF!+#REF!</f>
        <v>#REF!</v>
      </c>
      <c r="L55" s="8" t="e">
        <f>#REF!+#REF!</f>
        <v>#REF!</v>
      </c>
    </row>
    <row r="56" spans="1:12" ht="36.75" customHeight="1">
      <c r="A56" s="5"/>
      <c r="B56" s="6" t="s">
        <v>137</v>
      </c>
      <c r="C56" s="6" t="s">
        <v>15</v>
      </c>
      <c r="D56" s="6" t="s">
        <v>66</v>
      </c>
      <c r="E56" s="6" t="s">
        <v>24</v>
      </c>
      <c r="F56" s="6" t="s">
        <v>23</v>
      </c>
      <c r="G56" s="6" t="s">
        <v>24</v>
      </c>
      <c r="H56" s="6" t="s">
        <v>25</v>
      </c>
      <c r="I56" s="6" t="s">
        <v>23</v>
      </c>
      <c r="J56" s="9" t="s">
        <v>148</v>
      </c>
      <c r="K56" s="10" t="e">
        <f>K57</f>
        <v>#REF!</v>
      </c>
    </row>
    <row r="57" spans="1:12" ht="36.75" customHeight="1">
      <c r="A57" s="5"/>
      <c r="B57" s="6" t="s">
        <v>137</v>
      </c>
      <c r="C57" s="6" t="s">
        <v>15</v>
      </c>
      <c r="D57" s="6" t="s">
        <v>66</v>
      </c>
      <c r="E57" s="6" t="s">
        <v>70</v>
      </c>
      <c r="F57" s="6" t="s">
        <v>23</v>
      </c>
      <c r="G57" s="6" t="s">
        <v>24</v>
      </c>
      <c r="H57" s="6" t="s">
        <v>25</v>
      </c>
      <c r="I57" s="6" t="s">
        <v>150</v>
      </c>
      <c r="J57" s="9" t="s">
        <v>151</v>
      </c>
      <c r="K57" s="11" t="e">
        <f>K58</f>
        <v>#REF!</v>
      </c>
    </row>
    <row r="58" spans="1:12" ht="36.75" customHeight="1">
      <c r="A58" s="5"/>
      <c r="B58" s="6" t="s">
        <v>137</v>
      </c>
      <c r="C58" s="6" t="s">
        <v>15</v>
      </c>
      <c r="D58" s="6" t="s">
        <v>66</v>
      </c>
      <c r="E58" s="6" t="s">
        <v>70</v>
      </c>
      <c r="F58" s="6" t="s">
        <v>35</v>
      </c>
      <c r="G58" s="6" t="s">
        <v>24</v>
      </c>
      <c r="H58" s="6" t="s">
        <v>25</v>
      </c>
      <c r="I58" s="6" t="s">
        <v>150</v>
      </c>
      <c r="J58" s="9" t="s">
        <v>153</v>
      </c>
      <c r="K58" s="11" t="e">
        <f>K59</f>
        <v>#REF!</v>
      </c>
    </row>
    <row r="59" spans="1:12" ht="36.75" customHeight="1">
      <c r="A59" s="5"/>
      <c r="B59" s="6" t="s">
        <v>137</v>
      </c>
      <c r="C59" s="6" t="s">
        <v>15</v>
      </c>
      <c r="D59" s="6" t="s">
        <v>66</v>
      </c>
      <c r="E59" s="6" t="s">
        <v>70</v>
      </c>
      <c r="F59" s="6" t="s">
        <v>102</v>
      </c>
      <c r="G59" s="6" t="s">
        <v>48</v>
      </c>
      <c r="H59" s="6" t="s">
        <v>25</v>
      </c>
      <c r="I59" s="6" t="s">
        <v>150</v>
      </c>
      <c r="J59" s="9" t="s">
        <v>155</v>
      </c>
      <c r="K59" s="11" t="e">
        <f>#REF!+#REF!</f>
        <v>#REF!</v>
      </c>
      <c r="L59" s="8" t="e">
        <f>#REF!+#REF!</f>
        <v>#REF!</v>
      </c>
    </row>
    <row r="60" spans="1:12" ht="15.75" customHeight="1">
      <c r="A60" s="5" t="s">
        <v>115</v>
      </c>
      <c r="B60" s="6" t="s">
        <v>90</v>
      </c>
      <c r="C60" s="6" t="s">
        <v>15</v>
      </c>
      <c r="D60" s="6" t="s">
        <v>69</v>
      </c>
      <c r="E60" s="6" t="s">
        <v>24</v>
      </c>
      <c r="F60" s="6" t="s">
        <v>23</v>
      </c>
      <c r="G60" s="6" t="s">
        <v>24</v>
      </c>
      <c r="H60" s="6" t="s">
        <v>25</v>
      </c>
      <c r="I60" s="6" t="s">
        <v>23</v>
      </c>
      <c r="J60" s="9" t="s">
        <v>116</v>
      </c>
      <c r="K60" s="10" t="e">
        <f>K63+K61+K65</f>
        <v>#REF!</v>
      </c>
    </row>
    <row r="61" spans="1:12" ht="15.75" customHeight="1">
      <c r="A61" s="5"/>
      <c r="B61" s="6" t="s">
        <v>160</v>
      </c>
      <c r="C61" s="6" t="s">
        <v>15</v>
      </c>
      <c r="D61" s="6" t="s">
        <v>69</v>
      </c>
      <c r="E61" s="6" t="s">
        <v>121</v>
      </c>
      <c r="F61" s="6" t="s">
        <v>23</v>
      </c>
      <c r="G61" s="6" t="s">
        <v>24</v>
      </c>
      <c r="H61" s="6" t="s">
        <v>25</v>
      </c>
      <c r="I61" s="6" t="s">
        <v>119</v>
      </c>
      <c r="J61" s="9" t="s">
        <v>161</v>
      </c>
      <c r="K61" s="11" t="e">
        <f>K62</f>
        <v>#REF!</v>
      </c>
    </row>
    <row r="62" spans="1:12" ht="15.75" customHeight="1">
      <c r="A62" s="5"/>
      <c r="B62" s="6" t="s">
        <v>160</v>
      </c>
      <c r="C62" s="6" t="s">
        <v>15</v>
      </c>
      <c r="D62" s="6" t="s">
        <v>69</v>
      </c>
      <c r="E62" s="6" t="s">
        <v>121</v>
      </c>
      <c r="F62" s="6" t="s">
        <v>135</v>
      </c>
      <c r="G62" s="6" t="s">
        <v>48</v>
      </c>
      <c r="H62" s="6" t="s">
        <v>25</v>
      </c>
      <c r="I62" s="6" t="s">
        <v>119</v>
      </c>
      <c r="J62" s="9" t="s">
        <v>168</v>
      </c>
      <c r="K62" s="11" t="e">
        <f>#REF!+#REF!+#REF!+#REF!</f>
        <v>#REF!</v>
      </c>
    </row>
    <row r="63" spans="1:12" ht="38.25">
      <c r="A63" s="5" t="s">
        <v>117</v>
      </c>
      <c r="B63" s="6" t="s">
        <v>90</v>
      </c>
      <c r="C63" s="6" t="s">
        <v>15</v>
      </c>
      <c r="D63" s="6" t="s">
        <v>69</v>
      </c>
      <c r="E63" s="6" t="s">
        <v>118</v>
      </c>
      <c r="F63" s="6" t="s">
        <v>23</v>
      </c>
      <c r="G63" s="6" t="s">
        <v>30</v>
      </c>
      <c r="H63" s="6" t="s">
        <v>25</v>
      </c>
      <c r="I63" s="6" t="s">
        <v>119</v>
      </c>
      <c r="J63" s="9" t="s">
        <v>120</v>
      </c>
      <c r="K63" s="11" t="e">
        <f>SUM(K64)</f>
        <v>#REF!</v>
      </c>
    </row>
    <row r="64" spans="1:12" ht="52.5" customHeight="1">
      <c r="A64" s="5" t="s">
        <v>121</v>
      </c>
      <c r="B64" s="6" t="s">
        <v>90</v>
      </c>
      <c r="C64" s="6" t="s">
        <v>15</v>
      </c>
      <c r="D64" s="6" t="s">
        <v>69</v>
      </c>
      <c r="E64" s="6" t="s">
        <v>118</v>
      </c>
      <c r="F64" s="6" t="s">
        <v>84</v>
      </c>
      <c r="G64" s="6" t="s">
        <v>30</v>
      </c>
      <c r="H64" s="6" t="s">
        <v>25</v>
      </c>
      <c r="I64" s="6" t="s">
        <v>119</v>
      </c>
      <c r="J64" s="9" t="s">
        <v>122</v>
      </c>
      <c r="K64" s="11" t="e">
        <f>#REF!+#REF!+#REF!+#REF!+#REF!+#REF!+#REF!</f>
        <v>#REF!</v>
      </c>
    </row>
    <row r="65" spans="1:11" ht="52.5" customHeight="1">
      <c r="A65" s="5"/>
      <c r="B65" s="6" t="s">
        <v>159</v>
      </c>
      <c r="C65" s="6" t="s">
        <v>15</v>
      </c>
      <c r="D65" s="6" t="s">
        <v>69</v>
      </c>
      <c r="E65" s="6" t="s">
        <v>132</v>
      </c>
      <c r="F65" s="6" t="s">
        <v>23</v>
      </c>
      <c r="G65" s="6" t="s">
        <v>24</v>
      </c>
      <c r="H65" s="6" t="s">
        <v>25</v>
      </c>
      <c r="I65" s="6" t="s">
        <v>119</v>
      </c>
      <c r="J65" s="9" t="s">
        <v>133</v>
      </c>
      <c r="K65" s="11" t="e">
        <f>K66</f>
        <v>#REF!</v>
      </c>
    </row>
    <row r="66" spans="1:11" ht="52.5" customHeight="1">
      <c r="A66" s="5"/>
      <c r="B66" s="6" t="s">
        <v>159</v>
      </c>
      <c r="C66" s="6" t="s">
        <v>15</v>
      </c>
      <c r="D66" s="6" t="s">
        <v>69</v>
      </c>
      <c r="E66" s="6" t="s">
        <v>132</v>
      </c>
      <c r="F66" s="6" t="s">
        <v>135</v>
      </c>
      <c r="G66" s="6" t="s">
        <v>48</v>
      </c>
      <c r="H66" s="6" t="s">
        <v>25</v>
      </c>
      <c r="I66" s="6" t="s">
        <v>119</v>
      </c>
      <c r="J66" s="9" t="s">
        <v>136</v>
      </c>
      <c r="K66" s="11" t="e">
        <f>#REF!+#REF!+#REF!+#REF!+#REF!</f>
        <v>#REF!</v>
      </c>
    </row>
  </sheetData>
  <mergeCells count="8">
    <mergeCell ref="A3:K3"/>
    <mergeCell ref="A6:A8"/>
    <mergeCell ref="B6:I6"/>
    <mergeCell ref="J6:J8"/>
    <mergeCell ref="K6:K8"/>
    <mergeCell ref="B7:B8"/>
    <mergeCell ref="C7:G7"/>
    <mergeCell ref="H7:I7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topLeftCell="B1" zoomScaleNormal="100" zoomScaleSheetLayoutView="100" workbookViewId="0">
      <selection activeCell="L3" sqref="L3:M3"/>
    </sheetView>
  </sheetViews>
  <sheetFormatPr defaultRowHeight="15"/>
  <cols>
    <col min="1" max="1" width="3.85546875" style="35" customWidth="1"/>
    <col min="2" max="2" width="4.42578125" style="53" customWidth="1"/>
    <col min="3" max="3" width="2.5703125" style="53" customWidth="1"/>
    <col min="4" max="4" width="3.5703125" style="53" customWidth="1"/>
    <col min="5" max="5" width="3" style="53" customWidth="1"/>
    <col min="6" max="6" width="4.28515625" style="53" customWidth="1"/>
    <col min="7" max="7" width="4.140625" style="53" customWidth="1"/>
    <col min="8" max="8" width="5.140625" style="53" customWidth="1"/>
    <col min="9" max="9" width="5.7109375" style="53" customWidth="1"/>
    <col min="10" max="10" width="51.7109375" style="53" customWidth="1"/>
    <col min="11" max="11" width="16.7109375" style="35" customWidth="1"/>
    <col min="12" max="12" width="16.85546875" style="35" customWidth="1"/>
    <col min="13" max="13" width="17.5703125" style="35" customWidth="1"/>
    <col min="14" max="213" width="9.140625" style="35"/>
    <col min="214" max="214" width="3.85546875" style="35" customWidth="1"/>
    <col min="215" max="215" width="4.42578125" style="35" customWidth="1"/>
    <col min="216" max="216" width="2.5703125" style="35" customWidth="1"/>
    <col min="217" max="217" width="3.5703125" style="35" customWidth="1"/>
    <col min="218" max="218" width="3" style="35" customWidth="1"/>
    <col min="219" max="219" width="4.28515625" style="35" customWidth="1"/>
    <col min="220" max="220" width="4.140625" style="35" customWidth="1"/>
    <col min="221" max="221" width="5.140625" style="35" customWidth="1"/>
    <col min="222" max="222" width="5.7109375" style="35" customWidth="1"/>
    <col min="223" max="223" width="51.7109375" style="35" customWidth="1"/>
    <col min="224" max="224" width="16.7109375" style="35" customWidth="1"/>
    <col min="225" max="225" width="16.85546875" style="35" customWidth="1"/>
    <col min="226" max="226" width="17.5703125" style="35" customWidth="1"/>
    <col min="227" max="469" width="9.140625" style="35"/>
    <col min="470" max="470" width="3.85546875" style="35" customWidth="1"/>
    <col min="471" max="471" width="4.42578125" style="35" customWidth="1"/>
    <col min="472" max="472" width="2.5703125" style="35" customWidth="1"/>
    <col min="473" max="473" width="3.5703125" style="35" customWidth="1"/>
    <col min="474" max="474" width="3" style="35" customWidth="1"/>
    <col min="475" max="475" width="4.28515625" style="35" customWidth="1"/>
    <col min="476" max="476" width="4.140625" style="35" customWidth="1"/>
    <col min="477" max="477" width="5.140625" style="35" customWidth="1"/>
    <col min="478" max="478" width="5.7109375" style="35" customWidth="1"/>
    <col min="479" max="479" width="51.7109375" style="35" customWidth="1"/>
    <col min="480" max="480" width="16.7109375" style="35" customWidth="1"/>
    <col min="481" max="481" width="16.85546875" style="35" customWidth="1"/>
    <col min="482" max="482" width="17.5703125" style="35" customWidth="1"/>
    <col min="483" max="725" width="9.140625" style="35"/>
    <col min="726" max="726" width="3.85546875" style="35" customWidth="1"/>
    <col min="727" max="727" width="4.42578125" style="35" customWidth="1"/>
    <col min="728" max="728" width="2.5703125" style="35" customWidth="1"/>
    <col min="729" max="729" width="3.5703125" style="35" customWidth="1"/>
    <col min="730" max="730" width="3" style="35" customWidth="1"/>
    <col min="731" max="731" width="4.28515625" style="35" customWidth="1"/>
    <col min="732" max="732" width="4.140625" style="35" customWidth="1"/>
    <col min="733" max="733" width="5.140625" style="35" customWidth="1"/>
    <col min="734" max="734" width="5.7109375" style="35" customWidth="1"/>
    <col min="735" max="735" width="51.7109375" style="35" customWidth="1"/>
    <col min="736" max="736" width="16.7109375" style="35" customWidth="1"/>
    <col min="737" max="737" width="16.85546875" style="35" customWidth="1"/>
    <col min="738" max="738" width="17.5703125" style="35" customWidth="1"/>
    <col min="739" max="981" width="9.140625" style="35"/>
    <col min="982" max="982" width="3.85546875" style="35" customWidth="1"/>
    <col min="983" max="983" width="4.42578125" style="35" customWidth="1"/>
    <col min="984" max="984" width="2.5703125" style="35" customWidth="1"/>
    <col min="985" max="985" width="3.5703125" style="35" customWidth="1"/>
    <col min="986" max="986" width="3" style="35" customWidth="1"/>
    <col min="987" max="987" width="4.28515625" style="35" customWidth="1"/>
    <col min="988" max="988" width="4.140625" style="35" customWidth="1"/>
    <col min="989" max="989" width="5.140625" style="35" customWidth="1"/>
    <col min="990" max="990" width="5.7109375" style="35" customWidth="1"/>
    <col min="991" max="991" width="51.7109375" style="35" customWidth="1"/>
    <col min="992" max="992" width="16.7109375" style="35" customWidth="1"/>
    <col min="993" max="993" width="16.85546875" style="35" customWidth="1"/>
    <col min="994" max="994" width="17.5703125" style="35" customWidth="1"/>
    <col min="995" max="1237" width="9.140625" style="35"/>
    <col min="1238" max="1238" width="3.85546875" style="35" customWidth="1"/>
    <col min="1239" max="1239" width="4.42578125" style="35" customWidth="1"/>
    <col min="1240" max="1240" width="2.5703125" style="35" customWidth="1"/>
    <col min="1241" max="1241" width="3.5703125" style="35" customWidth="1"/>
    <col min="1242" max="1242" width="3" style="35" customWidth="1"/>
    <col min="1243" max="1243" width="4.28515625" style="35" customWidth="1"/>
    <col min="1244" max="1244" width="4.140625" style="35" customWidth="1"/>
    <col min="1245" max="1245" width="5.140625" style="35" customWidth="1"/>
    <col min="1246" max="1246" width="5.7109375" style="35" customWidth="1"/>
    <col min="1247" max="1247" width="51.7109375" style="35" customWidth="1"/>
    <col min="1248" max="1248" width="16.7109375" style="35" customWidth="1"/>
    <col min="1249" max="1249" width="16.85546875" style="35" customWidth="1"/>
    <col min="1250" max="1250" width="17.5703125" style="35" customWidth="1"/>
    <col min="1251" max="1493" width="9.140625" style="35"/>
    <col min="1494" max="1494" width="3.85546875" style="35" customWidth="1"/>
    <col min="1495" max="1495" width="4.42578125" style="35" customWidth="1"/>
    <col min="1496" max="1496" width="2.5703125" style="35" customWidth="1"/>
    <col min="1497" max="1497" width="3.5703125" style="35" customWidth="1"/>
    <col min="1498" max="1498" width="3" style="35" customWidth="1"/>
    <col min="1499" max="1499" width="4.28515625" style="35" customWidth="1"/>
    <col min="1500" max="1500" width="4.140625" style="35" customWidth="1"/>
    <col min="1501" max="1501" width="5.140625" style="35" customWidth="1"/>
    <col min="1502" max="1502" width="5.7109375" style="35" customWidth="1"/>
    <col min="1503" max="1503" width="51.7109375" style="35" customWidth="1"/>
    <col min="1504" max="1504" width="16.7109375" style="35" customWidth="1"/>
    <col min="1505" max="1505" width="16.85546875" style="35" customWidth="1"/>
    <col min="1506" max="1506" width="17.5703125" style="35" customWidth="1"/>
    <col min="1507" max="1749" width="9.140625" style="35"/>
    <col min="1750" max="1750" width="3.85546875" style="35" customWidth="1"/>
    <col min="1751" max="1751" width="4.42578125" style="35" customWidth="1"/>
    <col min="1752" max="1752" width="2.5703125" style="35" customWidth="1"/>
    <col min="1753" max="1753" width="3.5703125" style="35" customWidth="1"/>
    <col min="1754" max="1754" width="3" style="35" customWidth="1"/>
    <col min="1755" max="1755" width="4.28515625" style="35" customWidth="1"/>
    <col min="1756" max="1756" width="4.140625" style="35" customWidth="1"/>
    <col min="1757" max="1757" width="5.140625" style="35" customWidth="1"/>
    <col min="1758" max="1758" width="5.7109375" style="35" customWidth="1"/>
    <col min="1759" max="1759" width="51.7109375" style="35" customWidth="1"/>
    <col min="1760" max="1760" width="16.7109375" style="35" customWidth="1"/>
    <col min="1761" max="1761" width="16.85546875" style="35" customWidth="1"/>
    <col min="1762" max="1762" width="17.5703125" style="35" customWidth="1"/>
    <col min="1763" max="2005" width="9.140625" style="35"/>
    <col min="2006" max="2006" width="3.85546875" style="35" customWidth="1"/>
    <col min="2007" max="2007" width="4.42578125" style="35" customWidth="1"/>
    <col min="2008" max="2008" width="2.5703125" style="35" customWidth="1"/>
    <col min="2009" max="2009" width="3.5703125" style="35" customWidth="1"/>
    <col min="2010" max="2010" width="3" style="35" customWidth="1"/>
    <col min="2011" max="2011" width="4.28515625" style="35" customWidth="1"/>
    <col min="2012" max="2012" width="4.140625" style="35" customWidth="1"/>
    <col min="2013" max="2013" width="5.140625" style="35" customWidth="1"/>
    <col min="2014" max="2014" width="5.7109375" style="35" customWidth="1"/>
    <col min="2015" max="2015" width="51.7109375" style="35" customWidth="1"/>
    <col min="2016" max="2016" width="16.7109375" style="35" customWidth="1"/>
    <col min="2017" max="2017" width="16.85546875" style="35" customWidth="1"/>
    <col min="2018" max="2018" width="17.5703125" style="35" customWidth="1"/>
    <col min="2019" max="2261" width="9.140625" style="35"/>
    <col min="2262" max="2262" width="3.85546875" style="35" customWidth="1"/>
    <col min="2263" max="2263" width="4.42578125" style="35" customWidth="1"/>
    <col min="2264" max="2264" width="2.5703125" style="35" customWidth="1"/>
    <col min="2265" max="2265" width="3.5703125" style="35" customWidth="1"/>
    <col min="2266" max="2266" width="3" style="35" customWidth="1"/>
    <col min="2267" max="2267" width="4.28515625" style="35" customWidth="1"/>
    <col min="2268" max="2268" width="4.140625" style="35" customWidth="1"/>
    <col min="2269" max="2269" width="5.140625" style="35" customWidth="1"/>
    <col min="2270" max="2270" width="5.7109375" style="35" customWidth="1"/>
    <col min="2271" max="2271" width="51.7109375" style="35" customWidth="1"/>
    <col min="2272" max="2272" width="16.7109375" style="35" customWidth="1"/>
    <col min="2273" max="2273" width="16.85546875" style="35" customWidth="1"/>
    <col min="2274" max="2274" width="17.5703125" style="35" customWidth="1"/>
    <col min="2275" max="2517" width="9.140625" style="35"/>
    <col min="2518" max="2518" width="3.85546875" style="35" customWidth="1"/>
    <col min="2519" max="2519" width="4.42578125" style="35" customWidth="1"/>
    <col min="2520" max="2520" width="2.5703125" style="35" customWidth="1"/>
    <col min="2521" max="2521" width="3.5703125" style="35" customWidth="1"/>
    <col min="2522" max="2522" width="3" style="35" customWidth="1"/>
    <col min="2523" max="2523" width="4.28515625" style="35" customWidth="1"/>
    <col min="2524" max="2524" width="4.140625" style="35" customWidth="1"/>
    <col min="2525" max="2525" width="5.140625" style="35" customWidth="1"/>
    <col min="2526" max="2526" width="5.7109375" style="35" customWidth="1"/>
    <col min="2527" max="2527" width="51.7109375" style="35" customWidth="1"/>
    <col min="2528" max="2528" width="16.7109375" style="35" customWidth="1"/>
    <col min="2529" max="2529" width="16.85546875" style="35" customWidth="1"/>
    <col min="2530" max="2530" width="17.5703125" style="35" customWidth="1"/>
    <col min="2531" max="2773" width="9.140625" style="35"/>
    <col min="2774" max="2774" width="3.85546875" style="35" customWidth="1"/>
    <col min="2775" max="2775" width="4.42578125" style="35" customWidth="1"/>
    <col min="2776" max="2776" width="2.5703125" style="35" customWidth="1"/>
    <col min="2777" max="2777" width="3.5703125" style="35" customWidth="1"/>
    <col min="2778" max="2778" width="3" style="35" customWidth="1"/>
    <col min="2779" max="2779" width="4.28515625" style="35" customWidth="1"/>
    <col min="2780" max="2780" width="4.140625" style="35" customWidth="1"/>
    <col min="2781" max="2781" width="5.140625" style="35" customWidth="1"/>
    <col min="2782" max="2782" width="5.7109375" style="35" customWidth="1"/>
    <col min="2783" max="2783" width="51.7109375" style="35" customWidth="1"/>
    <col min="2784" max="2784" width="16.7109375" style="35" customWidth="1"/>
    <col min="2785" max="2785" width="16.85546875" style="35" customWidth="1"/>
    <col min="2786" max="2786" width="17.5703125" style="35" customWidth="1"/>
    <col min="2787" max="3029" width="9.140625" style="35"/>
    <col min="3030" max="3030" width="3.85546875" style="35" customWidth="1"/>
    <col min="3031" max="3031" width="4.42578125" style="35" customWidth="1"/>
    <col min="3032" max="3032" width="2.5703125" style="35" customWidth="1"/>
    <col min="3033" max="3033" width="3.5703125" style="35" customWidth="1"/>
    <col min="3034" max="3034" width="3" style="35" customWidth="1"/>
    <col min="3035" max="3035" width="4.28515625" style="35" customWidth="1"/>
    <col min="3036" max="3036" width="4.140625" style="35" customWidth="1"/>
    <col min="3037" max="3037" width="5.140625" style="35" customWidth="1"/>
    <col min="3038" max="3038" width="5.7109375" style="35" customWidth="1"/>
    <col min="3039" max="3039" width="51.7109375" style="35" customWidth="1"/>
    <col min="3040" max="3040" width="16.7109375" style="35" customWidth="1"/>
    <col min="3041" max="3041" width="16.85546875" style="35" customWidth="1"/>
    <col min="3042" max="3042" width="17.5703125" style="35" customWidth="1"/>
    <col min="3043" max="3285" width="9.140625" style="35"/>
    <col min="3286" max="3286" width="3.85546875" style="35" customWidth="1"/>
    <col min="3287" max="3287" width="4.42578125" style="35" customWidth="1"/>
    <col min="3288" max="3288" width="2.5703125" style="35" customWidth="1"/>
    <col min="3289" max="3289" width="3.5703125" style="35" customWidth="1"/>
    <col min="3290" max="3290" width="3" style="35" customWidth="1"/>
    <col min="3291" max="3291" width="4.28515625" style="35" customWidth="1"/>
    <col min="3292" max="3292" width="4.140625" style="35" customWidth="1"/>
    <col min="3293" max="3293" width="5.140625" style="35" customWidth="1"/>
    <col min="3294" max="3294" width="5.7109375" style="35" customWidth="1"/>
    <col min="3295" max="3295" width="51.7109375" style="35" customWidth="1"/>
    <col min="3296" max="3296" width="16.7109375" style="35" customWidth="1"/>
    <col min="3297" max="3297" width="16.85546875" style="35" customWidth="1"/>
    <col min="3298" max="3298" width="17.5703125" style="35" customWidth="1"/>
    <col min="3299" max="3541" width="9.140625" style="35"/>
    <col min="3542" max="3542" width="3.85546875" style="35" customWidth="1"/>
    <col min="3543" max="3543" width="4.42578125" style="35" customWidth="1"/>
    <col min="3544" max="3544" width="2.5703125" style="35" customWidth="1"/>
    <col min="3545" max="3545" width="3.5703125" style="35" customWidth="1"/>
    <col min="3546" max="3546" width="3" style="35" customWidth="1"/>
    <col min="3547" max="3547" width="4.28515625" style="35" customWidth="1"/>
    <col min="3548" max="3548" width="4.140625" style="35" customWidth="1"/>
    <col min="3549" max="3549" width="5.140625" style="35" customWidth="1"/>
    <col min="3550" max="3550" width="5.7109375" style="35" customWidth="1"/>
    <col min="3551" max="3551" width="51.7109375" style="35" customWidth="1"/>
    <col min="3552" max="3552" width="16.7109375" style="35" customWidth="1"/>
    <col min="3553" max="3553" width="16.85546875" style="35" customWidth="1"/>
    <col min="3554" max="3554" width="17.5703125" style="35" customWidth="1"/>
    <col min="3555" max="3797" width="9.140625" style="35"/>
    <col min="3798" max="3798" width="3.85546875" style="35" customWidth="1"/>
    <col min="3799" max="3799" width="4.42578125" style="35" customWidth="1"/>
    <col min="3800" max="3800" width="2.5703125" style="35" customWidth="1"/>
    <col min="3801" max="3801" width="3.5703125" style="35" customWidth="1"/>
    <col min="3802" max="3802" width="3" style="35" customWidth="1"/>
    <col min="3803" max="3803" width="4.28515625" style="35" customWidth="1"/>
    <col min="3804" max="3804" width="4.140625" style="35" customWidth="1"/>
    <col min="3805" max="3805" width="5.140625" style="35" customWidth="1"/>
    <col min="3806" max="3806" width="5.7109375" style="35" customWidth="1"/>
    <col min="3807" max="3807" width="51.7109375" style="35" customWidth="1"/>
    <col min="3808" max="3808" width="16.7109375" style="35" customWidth="1"/>
    <col min="3809" max="3809" width="16.85546875" style="35" customWidth="1"/>
    <col min="3810" max="3810" width="17.5703125" style="35" customWidth="1"/>
    <col min="3811" max="4053" width="9.140625" style="35"/>
    <col min="4054" max="4054" width="3.85546875" style="35" customWidth="1"/>
    <col min="4055" max="4055" width="4.42578125" style="35" customWidth="1"/>
    <col min="4056" max="4056" width="2.5703125" style="35" customWidth="1"/>
    <col min="4057" max="4057" width="3.5703125" style="35" customWidth="1"/>
    <col min="4058" max="4058" width="3" style="35" customWidth="1"/>
    <col min="4059" max="4059" width="4.28515625" style="35" customWidth="1"/>
    <col min="4060" max="4060" width="4.140625" style="35" customWidth="1"/>
    <col min="4061" max="4061" width="5.140625" style="35" customWidth="1"/>
    <col min="4062" max="4062" width="5.7109375" style="35" customWidth="1"/>
    <col min="4063" max="4063" width="51.7109375" style="35" customWidth="1"/>
    <col min="4064" max="4064" width="16.7109375" style="35" customWidth="1"/>
    <col min="4065" max="4065" width="16.85546875" style="35" customWidth="1"/>
    <col min="4066" max="4066" width="17.5703125" style="35" customWidth="1"/>
    <col min="4067" max="4309" width="9.140625" style="35"/>
    <col min="4310" max="4310" width="3.85546875" style="35" customWidth="1"/>
    <col min="4311" max="4311" width="4.42578125" style="35" customWidth="1"/>
    <col min="4312" max="4312" width="2.5703125" style="35" customWidth="1"/>
    <col min="4313" max="4313" width="3.5703125" style="35" customWidth="1"/>
    <col min="4314" max="4314" width="3" style="35" customWidth="1"/>
    <col min="4315" max="4315" width="4.28515625" style="35" customWidth="1"/>
    <col min="4316" max="4316" width="4.140625" style="35" customWidth="1"/>
    <col min="4317" max="4317" width="5.140625" style="35" customWidth="1"/>
    <col min="4318" max="4318" width="5.7109375" style="35" customWidth="1"/>
    <col min="4319" max="4319" width="51.7109375" style="35" customWidth="1"/>
    <col min="4320" max="4320" width="16.7109375" style="35" customWidth="1"/>
    <col min="4321" max="4321" width="16.85546875" style="35" customWidth="1"/>
    <col min="4322" max="4322" width="17.5703125" style="35" customWidth="1"/>
    <col min="4323" max="4565" width="9.140625" style="35"/>
    <col min="4566" max="4566" width="3.85546875" style="35" customWidth="1"/>
    <col min="4567" max="4567" width="4.42578125" style="35" customWidth="1"/>
    <col min="4568" max="4568" width="2.5703125" style="35" customWidth="1"/>
    <col min="4569" max="4569" width="3.5703125" style="35" customWidth="1"/>
    <col min="4570" max="4570" width="3" style="35" customWidth="1"/>
    <col min="4571" max="4571" width="4.28515625" style="35" customWidth="1"/>
    <col min="4572" max="4572" width="4.140625" style="35" customWidth="1"/>
    <col min="4573" max="4573" width="5.140625" style="35" customWidth="1"/>
    <col min="4574" max="4574" width="5.7109375" style="35" customWidth="1"/>
    <col min="4575" max="4575" width="51.7109375" style="35" customWidth="1"/>
    <col min="4576" max="4576" width="16.7109375" style="35" customWidth="1"/>
    <col min="4577" max="4577" width="16.85546875" style="35" customWidth="1"/>
    <col min="4578" max="4578" width="17.5703125" style="35" customWidth="1"/>
    <col min="4579" max="4821" width="9.140625" style="35"/>
    <col min="4822" max="4822" width="3.85546875" style="35" customWidth="1"/>
    <col min="4823" max="4823" width="4.42578125" style="35" customWidth="1"/>
    <col min="4824" max="4824" width="2.5703125" style="35" customWidth="1"/>
    <col min="4825" max="4825" width="3.5703125" style="35" customWidth="1"/>
    <col min="4826" max="4826" width="3" style="35" customWidth="1"/>
    <col min="4827" max="4827" width="4.28515625" style="35" customWidth="1"/>
    <col min="4828" max="4828" width="4.140625" style="35" customWidth="1"/>
    <col min="4829" max="4829" width="5.140625" style="35" customWidth="1"/>
    <col min="4830" max="4830" width="5.7109375" style="35" customWidth="1"/>
    <col min="4831" max="4831" width="51.7109375" style="35" customWidth="1"/>
    <col min="4832" max="4832" width="16.7109375" style="35" customWidth="1"/>
    <col min="4833" max="4833" width="16.85546875" style="35" customWidth="1"/>
    <col min="4834" max="4834" width="17.5703125" style="35" customWidth="1"/>
    <col min="4835" max="5077" width="9.140625" style="35"/>
    <col min="5078" max="5078" width="3.85546875" style="35" customWidth="1"/>
    <col min="5079" max="5079" width="4.42578125" style="35" customWidth="1"/>
    <col min="5080" max="5080" width="2.5703125" style="35" customWidth="1"/>
    <col min="5081" max="5081" width="3.5703125" style="35" customWidth="1"/>
    <col min="5082" max="5082" width="3" style="35" customWidth="1"/>
    <col min="5083" max="5083" width="4.28515625" style="35" customWidth="1"/>
    <col min="5084" max="5084" width="4.140625" style="35" customWidth="1"/>
    <col min="5085" max="5085" width="5.140625" style="35" customWidth="1"/>
    <col min="5086" max="5086" width="5.7109375" style="35" customWidth="1"/>
    <col min="5087" max="5087" width="51.7109375" style="35" customWidth="1"/>
    <col min="5088" max="5088" width="16.7109375" style="35" customWidth="1"/>
    <col min="5089" max="5089" width="16.85546875" style="35" customWidth="1"/>
    <col min="5090" max="5090" width="17.5703125" style="35" customWidth="1"/>
    <col min="5091" max="5333" width="9.140625" style="35"/>
    <col min="5334" max="5334" width="3.85546875" style="35" customWidth="1"/>
    <col min="5335" max="5335" width="4.42578125" style="35" customWidth="1"/>
    <col min="5336" max="5336" width="2.5703125" style="35" customWidth="1"/>
    <col min="5337" max="5337" width="3.5703125" style="35" customWidth="1"/>
    <col min="5338" max="5338" width="3" style="35" customWidth="1"/>
    <col min="5339" max="5339" width="4.28515625" style="35" customWidth="1"/>
    <col min="5340" max="5340" width="4.140625" style="35" customWidth="1"/>
    <col min="5341" max="5341" width="5.140625" style="35" customWidth="1"/>
    <col min="5342" max="5342" width="5.7109375" style="35" customWidth="1"/>
    <col min="5343" max="5343" width="51.7109375" style="35" customWidth="1"/>
    <col min="5344" max="5344" width="16.7109375" style="35" customWidth="1"/>
    <col min="5345" max="5345" width="16.85546875" style="35" customWidth="1"/>
    <col min="5346" max="5346" width="17.5703125" style="35" customWidth="1"/>
    <col min="5347" max="5589" width="9.140625" style="35"/>
    <col min="5590" max="5590" width="3.85546875" style="35" customWidth="1"/>
    <col min="5591" max="5591" width="4.42578125" style="35" customWidth="1"/>
    <col min="5592" max="5592" width="2.5703125" style="35" customWidth="1"/>
    <col min="5593" max="5593" width="3.5703125" style="35" customWidth="1"/>
    <col min="5594" max="5594" width="3" style="35" customWidth="1"/>
    <col min="5595" max="5595" width="4.28515625" style="35" customWidth="1"/>
    <col min="5596" max="5596" width="4.140625" style="35" customWidth="1"/>
    <col min="5597" max="5597" width="5.140625" style="35" customWidth="1"/>
    <col min="5598" max="5598" width="5.7109375" style="35" customWidth="1"/>
    <col min="5599" max="5599" width="51.7109375" style="35" customWidth="1"/>
    <col min="5600" max="5600" width="16.7109375" style="35" customWidth="1"/>
    <col min="5601" max="5601" width="16.85546875" style="35" customWidth="1"/>
    <col min="5602" max="5602" width="17.5703125" style="35" customWidth="1"/>
    <col min="5603" max="5845" width="9.140625" style="35"/>
    <col min="5846" max="5846" width="3.85546875" style="35" customWidth="1"/>
    <col min="5847" max="5847" width="4.42578125" style="35" customWidth="1"/>
    <col min="5848" max="5848" width="2.5703125" style="35" customWidth="1"/>
    <col min="5849" max="5849" width="3.5703125" style="35" customWidth="1"/>
    <col min="5850" max="5850" width="3" style="35" customWidth="1"/>
    <col min="5851" max="5851" width="4.28515625" style="35" customWidth="1"/>
    <col min="5852" max="5852" width="4.140625" style="35" customWidth="1"/>
    <col min="5853" max="5853" width="5.140625" style="35" customWidth="1"/>
    <col min="5854" max="5854" width="5.7109375" style="35" customWidth="1"/>
    <col min="5855" max="5855" width="51.7109375" style="35" customWidth="1"/>
    <col min="5856" max="5856" width="16.7109375" style="35" customWidth="1"/>
    <col min="5857" max="5857" width="16.85546875" style="35" customWidth="1"/>
    <col min="5858" max="5858" width="17.5703125" style="35" customWidth="1"/>
    <col min="5859" max="6101" width="9.140625" style="35"/>
    <col min="6102" max="6102" width="3.85546875" style="35" customWidth="1"/>
    <col min="6103" max="6103" width="4.42578125" style="35" customWidth="1"/>
    <col min="6104" max="6104" width="2.5703125" style="35" customWidth="1"/>
    <col min="6105" max="6105" width="3.5703125" style="35" customWidth="1"/>
    <col min="6106" max="6106" width="3" style="35" customWidth="1"/>
    <col min="6107" max="6107" width="4.28515625" style="35" customWidth="1"/>
    <col min="6108" max="6108" width="4.140625" style="35" customWidth="1"/>
    <col min="6109" max="6109" width="5.140625" style="35" customWidth="1"/>
    <col min="6110" max="6110" width="5.7109375" style="35" customWidth="1"/>
    <col min="6111" max="6111" width="51.7109375" style="35" customWidth="1"/>
    <col min="6112" max="6112" width="16.7109375" style="35" customWidth="1"/>
    <col min="6113" max="6113" width="16.85546875" style="35" customWidth="1"/>
    <col min="6114" max="6114" width="17.5703125" style="35" customWidth="1"/>
    <col min="6115" max="6357" width="9.140625" style="35"/>
    <col min="6358" max="6358" width="3.85546875" style="35" customWidth="1"/>
    <col min="6359" max="6359" width="4.42578125" style="35" customWidth="1"/>
    <col min="6360" max="6360" width="2.5703125" style="35" customWidth="1"/>
    <col min="6361" max="6361" width="3.5703125" style="35" customWidth="1"/>
    <col min="6362" max="6362" width="3" style="35" customWidth="1"/>
    <col min="6363" max="6363" width="4.28515625" style="35" customWidth="1"/>
    <col min="6364" max="6364" width="4.140625" style="35" customWidth="1"/>
    <col min="6365" max="6365" width="5.140625" style="35" customWidth="1"/>
    <col min="6366" max="6366" width="5.7109375" style="35" customWidth="1"/>
    <col min="6367" max="6367" width="51.7109375" style="35" customWidth="1"/>
    <col min="6368" max="6368" width="16.7109375" style="35" customWidth="1"/>
    <col min="6369" max="6369" width="16.85546875" style="35" customWidth="1"/>
    <col min="6370" max="6370" width="17.5703125" style="35" customWidth="1"/>
    <col min="6371" max="6613" width="9.140625" style="35"/>
    <col min="6614" max="6614" width="3.85546875" style="35" customWidth="1"/>
    <col min="6615" max="6615" width="4.42578125" style="35" customWidth="1"/>
    <col min="6616" max="6616" width="2.5703125" style="35" customWidth="1"/>
    <col min="6617" max="6617" width="3.5703125" style="35" customWidth="1"/>
    <col min="6618" max="6618" width="3" style="35" customWidth="1"/>
    <col min="6619" max="6619" width="4.28515625" style="35" customWidth="1"/>
    <col min="6620" max="6620" width="4.140625" style="35" customWidth="1"/>
    <col min="6621" max="6621" width="5.140625" style="35" customWidth="1"/>
    <col min="6622" max="6622" width="5.7109375" style="35" customWidth="1"/>
    <col min="6623" max="6623" width="51.7109375" style="35" customWidth="1"/>
    <col min="6624" max="6624" width="16.7109375" style="35" customWidth="1"/>
    <col min="6625" max="6625" width="16.85546875" style="35" customWidth="1"/>
    <col min="6626" max="6626" width="17.5703125" style="35" customWidth="1"/>
    <col min="6627" max="6869" width="9.140625" style="35"/>
    <col min="6870" max="6870" width="3.85546875" style="35" customWidth="1"/>
    <col min="6871" max="6871" width="4.42578125" style="35" customWidth="1"/>
    <col min="6872" max="6872" width="2.5703125" style="35" customWidth="1"/>
    <col min="6873" max="6873" width="3.5703125" style="35" customWidth="1"/>
    <col min="6874" max="6874" width="3" style="35" customWidth="1"/>
    <col min="6875" max="6875" width="4.28515625" style="35" customWidth="1"/>
    <col min="6876" max="6876" width="4.140625" style="35" customWidth="1"/>
    <col min="6877" max="6877" width="5.140625" style="35" customWidth="1"/>
    <col min="6878" max="6878" width="5.7109375" style="35" customWidth="1"/>
    <col min="6879" max="6879" width="51.7109375" style="35" customWidth="1"/>
    <col min="6880" max="6880" width="16.7109375" style="35" customWidth="1"/>
    <col min="6881" max="6881" width="16.85546875" style="35" customWidth="1"/>
    <col min="6882" max="6882" width="17.5703125" style="35" customWidth="1"/>
    <col min="6883" max="7125" width="9.140625" style="35"/>
    <col min="7126" max="7126" width="3.85546875" style="35" customWidth="1"/>
    <col min="7127" max="7127" width="4.42578125" style="35" customWidth="1"/>
    <col min="7128" max="7128" width="2.5703125" style="35" customWidth="1"/>
    <col min="7129" max="7129" width="3.5703125" style="35" customWidth="1"/>
    <col min="7130" max="7130" width="3" style="35" customWidth="1"/>
    <col min="7131" max="7131" width="4.28515625" style="35" customWidth="1"/>
    <col min="7132" max="7132" width="4.140625" style="35" customWidth="1"/>
    <col min="7133" max="7133" width="5.140625" style="35" customWidth="1"/>
    <col min="7134" max="7134" width="5.7109375" style="35" customWidth="1"/>
    <col min="7135" max="7135" width="51.7109375" style="35" customWidth="1"/>
    <col min="7136" max="7136" width="16.7109375" style="35" customWidth="1"/>
    <col min="7137" max="7137" width="16.85546875" style="35" customWidth="1"/>
    <col min="7138" max="7138" width="17.5703125" style="35" customWidth="1"/>
    <col min="7139" max="7381" width="9.140625" style="35"/>
    <col min="7382" max="7382" width="3.85546875" style="35" customWidth="1"/>
    <col min="7383" max="7383" width="4.42578125" style="35" customWidth="1"/>
    <col min="7384" max="7384" width="2.5703125" style="35" customWidth="1"/>
    <col min="7385" max="7385" width="3.5703125" style="35" customWidth="1"/>
    <col min="7386" max="7386" width="3" style="35" customWidth="1"/>
    <col min="7387" max="7387" width="4.28515625" style="35" customWidth="1"/>
    <col min="7388" max="7388" width="4.140625" style="35" customWidth="1"/>
    <col min="7389" max="7389" width="5.140625" style="35" customWidth="1"/>
    <col min="7390" max="7390" width="5.7109375" style="35" customWidth="1"/>
    <col min="7391" max="7391" width="51.7109375" style="35" customWidth="1"/>
    <col min="7392" max="7392" width="16.7109375" style="35" customWidth="1"/>
    <col min="7393" max="7393" width="16.85546875" style="35" customWidth="1"/>
    <col min="7394" max="7394" width="17.5703125" style="35" customWidth="1"/>
    <col min="7395" max="7637" width="9.140625" style="35"/>
    <col min="7638" max="7638" width="3.85546875" style="35" customWidth="1"/>
    <col min="7639" max="7639" width="4.42578125" style="35" customWidth="1"/>
    <col min="7640" max="7640" width="2.5703125" style="35" customWidth="1"/>
    <col min="7641" max="7641" width="3.5703125" style="35" customWidth="1"/>
    <col min="7642" max="7642" width="3" style="35" customWidth="1"/>
    <col min="7643" max="7643" width="4.28515625" style="35" customWidth="1"/>
    <col min="7644" max="7644" width="4.140625" style="35" customWidth="1"/>
    <col min="7645" max="7645" width="5.140625" style="35" customWidth="1"/>
    <col min="7646" max="7646" width="5.7109375" style="35" customWidth="1"/>
    <col min="7647" max="7647" width="51.7109375" style="35" customWidth="1"/>
    <col min="7648" max="7648" width="16.7109375" style="35" customWidth="1"/>
    <col min="7649" max="7649" width="16.85546875" style="35" customWidth="1"/>
    <col min="7650" max="7650" width="17.5703125" style="35" customWidth="1"/>
    <col min="7651" max="7893" width="9.140625" style="35"/>
    <col min="7894" max="7894" width="3.85546875" style="35" customWidth="1"/>
    <col min="7895" max="7895" width="4.42578125" style="35" customWidth="1"/>
    <col min="7896" max="7896" width="2.5703125" style="35" customWidth="1"/>
    <col min="7897" max="7897" width="3.5703125" style="35" customWidth="1"/>
    <col min="7898" max="7898" width="3" style="35" customWidth="1"/>
    <col min="7899" max="7899" width="4.28515625" style="35" customWidth="1"/>
    <col min="7900" max="7900" width="4.140625" style="35" customWidth="1"/>
    <col min="7901" max="7901" width="5.140625" style="35" customWidth="1"/>
    <col min="7902" max="7902" width="5.7109375" style="35" customWidth="1"/>
    <col min="7903" max="7903" width="51.7109375" style="35" customWidth="1"/>
    <col min="7904" max="7904" width="16.7109375" style="35" customWidth="1"/>
    <col min="7905" max="7905" width="16.85546875" style="35" customWidth="1"/>
    <col min="7906" max="7906" width="17.5703125" style="35" customWidth="1"/>
    <col min="7907" max="8149" width="9.140625" style="35"/>
    <col min="8150" max="8150" width="3.85546875" style="35" customWidth="1"/>
    <col min="8151" max="8151" width="4.42578125" style="35" customWidth="1"/>
    <col min="8152" max="8152" width="2.5703125" style="35" customWidth="1"/>
    <col min="8153" max="8153" width="3.5703125" style="35" customWidth="1"/>
    <col min="8154" max="8154" width="3" style="35" customWidth="1"/>
    <col min="8155" max="8155" width="4.28515625" style="35" customWidth="1"/>
    <col min="8156" max="8156" width="4.140625" style="35" customWidth="1"/>
    <col min="8157" max="8157" width="5.140625" style="35" customWidth="1"/>
    <col min="8158" max="8158" width="5.7109375" style="35" customWidth="1"/>
    <col min="8159" max="8159" width="51.7109375" style="35" customWidth="1"/>
    <col min="8160" max="8160" width="16.7109375" style="35" customWidth="1"/>
    <col min="8161" max="8161" width="16.85546875" style="35" customWidth="1"/>
    <col min="8162" max="8162" width="17.5703125" style="35" customWidth="1"/>
    <col min="8163" max="8405" width="9.140625" style="35"/>
    <col min="8406" max="8406" width="3.85546875" style="35" customWidth="1"/>
    <col min="8407" max="8407" width="4.42578125" style="35" customWidth="1"/>
    <col min="8408" max="8408" width="2.5703125" style="35" customWidth="1"/>
    <col min="8409" max="8409" width="3.5703125" style="35" customWidth="1"/>
    <col min="8410" max="8410" width="3" style="35" customWidth="1"/>
    <col min="8411" max="8411" width="4.28515625" style="35" customWidth="1"/>
    <col min="8412" max="8412" width="4.140625" style="35" customWidth="1"/>
    <col min="8413" max="8413" width="5.140625" style="35" customWidth="1"/>
    <col min="8414" max="8414" width="5.7109375" style="35" customWidth="1"/>
    <col min="8415" max="8415" width="51.7109375" style="35" customWidth="1"/>
    <col min="8416" max="8416" width="16.7109375" style="35" customWidth="1"/>
    <col min="8417" max="8417" width="16.85546875" style="35" customWidth="1"/>
    <col min="8418" max="8418" width="17.5703125" style="35" customWidth="1"/>
    <col min="8419" max="8661" width="9.140625" style="35"/>
    <col min="8662" max="8662" width="3.85546875" style="35" customWidth="1"/>
    <col min="8663" max="8663" width="4.42578125" style="35" customWidth="1"/>
    <col min="8664" max="8664" width="2.5703125" style="35" customWidth="1"/>
    <col min="8665" max="8665" width="3.5703125" style="35" customWidth="1"/>
    <col min="8666" max="8666" width="3" style="35" customWidth="1"/>
    <col min="8667" max="8667" width="4.28515625" style="35" customWidth="1"/>
    <col min="8668" max="8668" width="4.140625" style="35" customWidth="1"/>
    <col min="8669" max="8669" width="5.140625" style="35" customWidth="1"/>
    <col min="8670" max="8670" width="5.7109375" style="35" customWidth="1"/>
    <col min="8671" max="8671" width="51.7109375" style="35" customWidth="1"/>
    <col min="8672" max="8672" width="16.7109375" style="35" customWidth="1"/>
    <col min="8673" max="8673" width="16.85546875" style="35" customWidth="1"/>
    <col min="8674" max="8674" width="17.5703125" style="35" customWidth="1"/>
    <col min="8675" max="8917" width="9.140625" style="35"/>
    <col min="8918" max="8918" width="3.85546875" style="35" customWidth="1"/>
    <col min="8919" max="8919" width="4.42578125" style="35" customWidth="1"/>
    <col min="8920" max="8920" width="2.5703125" style="35" customWidth="1"/>
    <col min="8921" max="8921" width="3.5703125" style="35" customWidth="1"/>
    <col min="8922" max="8922" width="3" style="35" customWidth="1"/>
    <col min="8923" max="8923" width="4.28515625" style="35" customWidth="1"/>
    <col min="8924" max="8924" width="4.140625" style="35" customWidth="1"/>
    <col min="8925" max="8925" width="5.140625" style="35" customWidth="1"/>
    <col min="8926" max="8926" width="5.7109375" style="35" customWidth="1"/>
    <col min="8927" max="8927" width="51.7109375" style="35" customWidth="1"/>
    <col min="8928" max="8928" width="16.7109375" style="35" customWidth="1"/>
    <col min="8929" max="8929" width="16.85546875" style="35" customWidth="1"/>
    <col min="8930" max="8930" width="17.5703125" style="35" customWidth="1"/>
    <col min="8931" max="9173" width="9.140625" style="35"/>
    <col min="9174" max="9174" width="3.85546875" style="35" customWidth="1"/>
    <col min="9175" max="9175" width="4.42578125" style="35" customWidth="1"/>
    <col min="9176" max="9176" width="2.5703125" style="35" customWidth="1"/>
    <col min="9177" max="9177" width="3.5703125" style="35" customWidth="1"/>
    <col min="9178" max="9178" width="3" style="35" customWidth="1"/>
    <col min="9179" max="9179" width="4.28515625" style="35" customWidth="1"/>
    <col min="9180" max="9180" width="4.140625" style="35" customWidth="1"/>
    <col min="9181" max="9181" width="5.140625" style="35" customWidth="1"/>
    <col min="9182" max="9182" width="5.7109375" style="35" customWidth="1"/>
    <col min="9183" max="9183" width="51.7109375" style="35" customWidth="1"/>
    <col min="9184" max="9184" width="16.7109375" style="35" customWidth="1"/>
    <col min="9185" max="9185" width="16.85546875" style="35" customWidth="1"/>
    <col min="9186" max="9186" width="17.5703125" style="35" customWidth="1"/>
    <col min="9187" max="9429" width="9.140625" style="35"/>
    <col min="9430" max="9430" width="3.85546875" style="35" customWidth="1"/>
    <col min="9431" max="9431" width="4.42578125" style="35" customWidth="1"/>
    <col min="9432" max="9432" width="2.5703125" style="35" customWidth="1"/>
    <col min="9433" max="9433" width="3.5703125" style="35" customWidth="1"/>
    <col min="9434" max="9434" width="3" style="35" customWidth="1"/>
    <col min="9435" max="9435" width="4.28515625" style="35" customWidth="1"/>
    <col min="9436" max="9436" width="4.140625" style="35" customWidth="1"/>
    <col min="9437" max="9437" width="5.140625" style="35" customWidth="1"/>
    <col min="9438" max="9438" width="5.7109375" style="35" customWidth="1"/>
    <col min="9439" max="9439" width="51.7109375" style="35" customWidth="1"/>
    <col min="9440" max="9440" width="16.7109375" style="35" customWidth="1"/>
    <col min="9441" max="9441" width="16.85546875" style="35" customWidth="1"/>
    <col min="9442" max="9442" width="17.5703125" style="35" customWidth="1"/>
    <col min="9443" max="9685" width="9.140625" style="35"/>
    <col min="9686" max="9686" width="3.85546875" style="35" customWidth="1"/>
    <col min="9687" max="9687" width="4.42578125" style="35" customWidth="1"/>
    <col min="9688" max="9688" width="2.5703125" style="35" customWidth="1"/>
    <col min="9689" max="9689" width="3.5703125" style="35" customWidth="1"/>
    <col min="9690" max="9690" width="3" style="35" customWidth="1"/>
    <col min="9691" max="9691" width="4.28515625" style="35" customWidth="1"/>
    <col min="9692" max="9692" width="4.140625" style="35" customWidth="1"/>
    <col min="9693" max="9693" width="5.140625" style="35" customWidth="1"/>
    <col min="9694" max="9694" width="5.7109375" style="35" customWidth="1"/>
    <col min="9695" max="9695" width="51.7109375" style="35" customWidth="1"/>
    <col min="9696" max="9696" width="16.7109375" style="35" customWidth="1"/>
    <col min="9697" max="9697" width="16.85546875" style="35" customWidth="1"/>
    <col min="9698" max="9698" width="17.5703125" style="35" customWidth="1"/>
    <col min="9699" max="9941" width="9.140625" style="35"/>
    <col min="9942" max="9942" width="3.85546875" style="35" customWidth="1"/>
    <col min="9943" max="9943" width="4.42578125" style="35" customWidth="1"/>
    <col min="9944" max="9944" width="2.5703125" style="35" customWidth="1"/>
    <col min="9945" max="9945" width="3.5703125" style="35" customWidth="1"/>
    <col min="9946" max="9946" width="3" style="35" customWidth="1"/>
    <col min="9947" max="9947" width="4.28515625" style="35" customWidth="1"/>
    <col min="9948" max="9948" width="4.140625" style="35" customWidth="1"/>
    <col min="9949" max="9949" width="5.140625" style="35" customWidth="1"/>
    <col min="9950" max="9950" width="5.7109375" style="35" customWidth="1"/>
    <col min="9951" max="9951" width="51.7109375" style="35" customWidth="1"/>
    <col min="9952" max="9952" width="16.7109375" style="35" customWidth="1"/>
    <col min="9953" max="9953" width="16.85546875" style="35" customWidth="1"/>
    <col min="9954" max="9954" width="17.5703125" style="35" customWidth="1"/>
    <col min="9955" max="10197" width="9.140625" style="35"/>
    <col min="10198" max="10198" width="3.85546875" style="35" customWidth="1"/>
    <col min="10199" max="10199" width="4.42578125" style="35" customWidth="1"/>
    <col min="10200" max="10200" width="2.5703125" style="35" customWidth="1"/>
    <col min="10201" max="10201" width="3.5703125" style="35" customWidth="1"/>
    <col min="10202" max="10202" width="3" style="35" customWidth="1"/>
    <col min="10203" max="10203" width="4.28515625" style="35" customWidth="1"/>
    <col min="10204" max="10204" width="4.140625" style="35" customWidth="1"/>
    <col min="10205" max="10205" width="5.140625" style="35" customWidth="1"/>
    <col min="10206" max="10206" width="5.7109375" style="35" customWidth="1"/>
    <col min="10207" max="10207" width="51.7109375" style="35" customWidth="1"/>
    <col min="10208" max="10208" width="16.7109375" style="35" customWidth="1"/>
    <col min="10209" max="10209" width="16.85546875" style="35" customWidth="1"/>
    <col min="10210" max="10210" width="17.5703125" style="35" customWidth="1"/>
    <col min="10211" max="10453" width="9.140625" style="35"/>
    <col min="10454" max="10454" width="3.85546875" style="35" customWidth="1"/>
    <col min="10455" max="10455" width="4.42578125" style="35" customWidth="1"/>
    <col min="10456" max="10456" width="2.5703125" style="35" customWidth="1"/>
    <col min="10457" max="10457" width="3.5703125" style="35" customWidth="1"/>
    <col min="10458" max="10458" width="3" style="35" customWidth="1"/>
    <col min="10459" max="10459" width="4.28515625" style="35" customWidth="1"/>
    <col min="10460" max="10460" width="4.140625" style="35" customWidth="1"/>
    <col min="10461" max="10461" width="5.140625" style="35" customWidth="1"/>
    <col min="10462" max="10462" width="5.7109375" style="35" customWidth="1"/>
    <col min="10463" max="10463" width="51.7109375" style="35" customWidth="1"/>
    <col min="10464" max="10464" width="16.7109375" style="35" customWidth="1"/>
    <col min="10465" max="10465" width="16.85546875" style="35" customWidth="1"/>
    <col min="10466" max="10466" width="17.5703125" style="35" customWidth="1"/>
    <col min="10467" max="10709" width="9.140625" style="35"/>
    <col min="10710" max="10710" width="3.85546875" style="35" customWidth="1"/>
    <col min="10711" max="10711" width="4.42578125" style="35" customWidth="1"/>
    <col min="10712" max="10712" width="2.5703125" style="35" customWidth="1"/>
    <col min="10713" max="10713" width="3.5703125" style="35" customWidth="1"/>
    <col min="10714" max="10714" width="3" style="35" customWidth="1"/>
    <col min="10715" max="10715" width="4.28515625" style="35" customWidth="1"/>
    <col min="10716" max="10716" width="4.140625" style="35" customWidth="1"/>
    <col min="10717" max="10717" width="5.140625" style="35" customWidth="1"/>
    <col min="10718" max="10718" width="5.7109375" style="35" customWidth="1"/>
    <col min="10719" max="10719" width="51.7109375" style="35" customWidth="1"/>
    <col min="10720" max="10720" width="16.7109375" style="35" customWidth="1"/>
    <col min="10721" max="10721" width="16.85546875" style="35" customWidth="1"/>
    <col min="10722" max="10722" width="17.5703125" style="35" customWidth="1"/>
    <col min="10723" max="10965" width="9.140625" style="35"/>
    <col min="10966" max="10966" width="3.85546875" style="35" customWidth="1"/>
    <col min="10967" max="10967" width="4.42578125" style="35" customWidth="1"/>
    <col min="10968" max="10968" width="2.5703125" style="35" customWidth="1"/>
    <col min="10969" max="10969" width="3.5703125" style="35" customWidth="1"/>
    <col min="10970" max="10970" width="3" style="35" customWidth="1"/>
    <col min="10971" max="10971" width="4.28515625" style="35" customWidth="1"/>
    <col min="10972" max="10972" width="4.140625" style="35" customWidth="1"/>
    <col min="10973" max="10973" width="5.140625" style="35" customWidth="1"/>
    <col min="10974" max="10974" width="5.7109375" style="35" customWidth="1"/>
    <col min="10975" max="10975" width="51.7109375" style="35" customWidth="1"/>
    <col min="10976" max="10976" width="16.7109375" style="35" customWidth="1"/>
    <col min="10977" max="10977" width="16.85546875" style="35" customWidth="1"/>
    <col min="10978" max="10978" width="17.5703125" style="35" customWidth="1"/>
    <col min="10979" max="11221" width="9.140625" style="35"/>
    <col min="11222" max="11222" width="3.85546875" style="35" customWidth="1"/>
    <col min="11223" max="11223" width="4.42578125" style="35" customWidth="1"/>
    <col min="11224" max="11224" width="2.5703125" style="35" customWidth="1"/>
    <col min="11225" max="11225" width="3.5703125" style="35" customWidth="1"/>
    <col min="11226" max="11226" width="3" style="35" customWidth="1"/>
    <col min="11227" max="11227" width="4.28515625" style="35" customWidth="1"/>
    <col min="11228" max="11228" width="4.140625" style="35" customWidth="1"/>
    <col min="11229" max="11229" width="5.140625" style="35" customWidth="1"/>
    <col min="11230" max="11230" width="5.7109375" style="35" customWidth="1"/>
    <col min="11231" max="11231" width="51.7109375" style="35" customWidth="1"/>
    <col min="11232" max="11232" width="16.7109375" style="35" customWidth="1"/>
    <col min="11233" max="11233" width="16.85546875" style="35" customWidth="1"/>
    <col min="11234" max="11234" width="17.5703125" style="35" customWidth="1"/>
    <col min="11235" max="11477" width="9.140625" style="35"/>
    <col min="11478" max="11478" width="3.85546875" style="35" customWidth="1"/>
    <col min="11479" max="11479" width="4.42578125" style="35" customWidth="1"/>
    <col min="11480" max="11480" width="2.5703125" style="35" customWidth="1"/>
    <col min="11481" max="11481" width="3.5703125" style="35" customWidth="1"/>
    <col min="11482" max="11482" width="3" style="35" customWidth="1"/>
    <col min="11483" max="11483" width="4.28515625" style="35" customWidth="1"/>
    <col min="11484" max="11484" width="4.140625" style="35" customWidth="1"/>
    <col min="11485" max="11485" width="5.140625" style="35" customWidth="1"/>
    <col min="11486" max="11486" width="5.7109375" style="35" customWidth="1"/>
    <col min="11487" max="11487" width="51.7109375" style="35" customWidth="1"/>
    <col min="11488" max="11488" width="16.7109375" style="35" customWidth="1"/>
    <col min="11489" max="11489" width="16.85546875" style="35" customWidth="1"/>
    <col min="11490" max="11490" width="17.5703125" style="35" customWidth="1"/>
    <col min="11491" max="11733" width="9.140625" style="35"/>
    <col min="11734" max="11734" width="3.85546875" style="35" customWidth="1"/>
    <col min="11735" max="11735" width="4.42578125" style="35" customWidth="1"/>
    <col min="11736" max="11736" width="2.5703125" style="35" customWidth="1"/>
    <col min="11737" max="11737" width="3.5703125" style="35" customWidth="1"/>
    <col min="11738" max="11738" width="3" style="35" customWidth="1"/>
    <col min="11739" max="11739" width="4.28515625" style="35" customWidth="1"/>
    <col min="11740" max="11740" width="4.140625" style="35" customWidth="1"/>
    <col min="11741" max="11741" width="5.140625" style="35" customWidth="1"/>
    <col min="11742" max="11742" width="5.7109375" style="35" customWidth="1"/>
    <col min="11743" max="11743" width="51.7109375" style="35" customWidth="1"/>
    <col min="11744" max="11744" width="16.7109375" style="35" customWidth="1"/>
    <col min="11745" max="11745" width="16.85546875" style="35" customWidth="1"/>
    <col min="11746" max="11746" width="17.5703125" style="35" customWidth="1"/>
    <col min="11747" max="11989" width="9.140625" style="35"/>
    <col min="11990" max="11990" width="3.85546875" style="35" customWidth="1"/>
    <col min="11991" max="11991" width="4.42578125" style="35" customWidth="1"/>
    <col min="11992" max="11992" width="2.5703125" style="35" customWidth="1"/>
    <col min="11993" max="11993" width="3.5703125" style="35" customWidth="1"/>
    <col min="11994" max="11994" width="3" style="35" customWidth="1"/>
    <col min="11995" max="11995" width="4.28515625" style="35" customWidth="1"/>
    <col min="11996" max="11996" width="4.140625" style="35" customWidth="1"/>
    <col min="11997" max="11997" width="5.140625" style="35" customWidth="1"/>
    <col min="11998" max="11998" width="5.7109375" style="35" customWidth="1"/>
    <col min="11999" max="11999" width="51.7109375" style="35" customWidth="1"/>
    <col min="12000" max="12000" width="16.7109375" style="35" customWidth="1"/>
    <col min="12001" max="12001" width="16.85546875" style="35" customWidth="1"/>
    <col min="12002" max="12002" width="17.5703125" style="35" customWidth="1"/>
    <col min="12003" max="12245" width="9.140625" style="35"/>
    <col min="12246" max="12246" width="3.85546875" style="35" customWidth="1"/>
    <col min="12247" max="12247" width="4.42578125" style="35" customWidth="1"/>
    <col min="12248" max="12248" width="2.5703125" style="35" customWidth="1"/>
    <col min="12249" max="12249" width="3.5703125" style="35" customWidth="1"/>
    <col min="12250" max="12250" width="3" style="35" customWidth="1"/>
    <col min="12251" max="12251" width="4.28515625" style="35" customWidth="1"/>
    <col min="12252" max="12252" width="4.140625" style="35" customWidth="1"/>
    <col min="12253" max="12253" width="5.140625" style="35" customWidth="1"/>
    <col min="12254" max="12254" width="5.7109375" style="35" customWidth="1"/>
    <col min="12255" max="12255" width="51.7109375" style="35" customWidth="1"/>
    <col min="12256" max="12256" width="16.7109375" style="35" customWidth="1"/>
    <col min="12257" max="12257" width="16.85546875" style="35" customWidth="1"/>
    <col min="12258" max="12258" width="17.5703125" style="35" customWidth="1"/>
    <col min="12259" max="12501" width="9.140625" style="35"/>
    <col min="12502" max="12502" width="3.85546875" style="35" customWidth="1"/>
    <col min="12503" max="12503" width="4.42578125" style="35" customWidth="1"/>
    <col min="12504" max="12504" width="2.5703125" style="35" customWidth="1"/>
    <col min="12505" max="12505" width="3.5703125" style="35" customWidth="1"/>
    <col min="12506" max="12506" width="3" style="35" customWidth="1"/>
    <col min="12507" max="12507" width="4.28515625" style="35" customWidth="1"/>
    <col min="12508" max="12508" width="4.140625" style="35" customWidth="1"/>
    <col min="12509" max="12509" width="5.140625" style="35" customWidth="1"/>
    <col min="12510" max="12510" width="5.7109375" style="35" customWidth="1"/>
    <col min="12511" max="12511" width="51.7109375" style="35" customWidth="1"/>
    <col min="12512" max="12512" width="16.7109375" style="35" customWidth="1"/>
    <col min="12513" max="12513" width="16.85546875" style="35" customWidth="1"/>
    <col min="12514" max="12514" width="17.5703125" style="35" customWidth="1"/>
    <col min="12515" max="12757" width="9.140625" style="35"/>
    <col min="12758" max="12758" width="3.85546875" style="35" customWidth="1"/>
    <col min="12759" max="12759" width="4.42578125" style="35" customWidth="1"/>
    <col min="12760" max="12760" width="2.5703125" style="35" customWidth="1"/>
    <col min="12761" max="12761" width="3.5703125" style="35" customWidth="1"/>
    <col min="12762" max="12762" width="3" style="35" customWidth="1"/>
    <col min="12763" max="12763" width="4.28515625" style="35" customWidth="1"/>
    <col min="12764" max="12764" width="4.140625" style="35" customWidth="1"/>
    <col min="12765" max="12765" width="5.140625" style="35" customWidth="1"/>
    <col min="12766" max="12766" width="5.7109375" style="35" customWidth="1"/>
    <col min="12767" max="12767" width="51.7109375" style="35" customWidth="1"/>
    <col min="12768" max="12768" width="16.7109375" style="35" customWidth="1"/>
    <col min="12769" max="12769" width="16.85546875" style="35" customWidth="1"/>
    <col min="12770" max="12770" width="17.5703125" style="35" customWidth="1"/>
    <col min="12771" max="13013" width="9.140625" style="35"/>
    <col min="13014" max="13014" width="3.85546875" style="35" customWidth="1"/>
    <col min="13015" max="13015" width="4.42578125" style="35" customWidth="1"/>
    <col min="13016" max="13016" width="2.5703125" style="35" customWidth="1"/>
    <col min="13017" max="13017" width="3.5703125" style="35" customWidth="1"/>
    <col min="13018" max="13018" width="3" style="35" customWidth="1"/>
    <col min="13019" max="13019" width="4.28515625" style="35" customWidth="1"/>
    <col min="13020" max="13020" width="4.140625" style="35" customWidth="1"/>
    <col min="13021" max="13021" width="5.140625" style="35" customWidth="1"/>
    <col min="13022" max="13022" width="5.7109375" style="35" customWidth="1"/>
    <col min="13023" max="13023" width="51.7109375" style="35" customWidth="1"/>
    <col min="13024" max="13024" width="16.7109375" style="35" customWidth="1"/>
    <col min="13025" max="13025" width="16.85546875" style="35" customWidth="1"/>
    <col min="13026" max="13026" width="17.5703125" style="35" customWidth="1"/>
    <col min="13027" max="13269" width="9.140625" style="35"/>
    <col min="13270" max="13270" width="3.85546875" style="35" customWidth="1"/>
    <col min="13271" max="13271" width="4.42578125" style="35" customWidth="1"/>
    <col min="13272" max="13272" width="2.5703125" style="35" customWidth="1"/>
    <col min="13273" max="13273" width="3.5703125" style="35" customWidth="1"/>
    <col min="13274" max="13274" width="3" style="35" customWidth="1"/>
    <col min="13275" max="13275" width="4.28515625" style="35" customWidth="1"/>
    <col min="13276" max="13276" width="4.140625" style="35" customWidth="1"/>
    <col min="13277" max="13277" width="5.140625" style="35" customWidth="1"/>
    <col min="13278" max="13278" width="5.7109375" style="35" customWidth="1"/>
    <col min="13279" max="13279" width="51.7109375" style="35" customWidth="1"/>
    <col min="13280" max="13280" width="16.7109375" style="35" customWidth="1"/>
    <col min="13281" max="13281" width="16.85546875" style="35" customWidth="1"/>
    <col min="13282" max="13282" width="17.5703125" style="35" customWidth="1"/>
    <col min="13283" max="13525" width="9.140625" style="35"/>
    <col min="13526" max="13526" width="3.85546875" style="35" customWidth="1"/>
    <col min="13527" max="13527" width="4.42578125" style="35" customWidth="1"/>
    <col min="13528" max="13528" width="2.5703125" style="35" customWidth="1"/>
    <col min="13529" max="13529" width="3.5703125" style="35" customWidth="1"/>
    <col min="13530" max="13530" width="3" style="35" customWidth="1"/>
    <col min="13531" max="13531" width="4.28515625" style="35" customWidth="1"/>
    <col min="13532" max="13532" width="4.140625" style="35" customWidth="1"/>
    <col min="13533" max="13533" width="5.140625" style="35" customWidth="1"/>
    <col min="13534" max="13534" width="5.7109375" style="35" customWidth="1"/>
    <col min="13535" max="13535" width="51.7109375" style="35" customWidth="1"/>
    <col min="13536" max="13536" width="16.7109375" style="35" customWidth="1"/>
    <col min="13537" max="13537" width="16.85546875" style="35" customWidth="1"/>
    <col min="13538" max="13538" width="17.5703125" style="35" customWidth="1"/>
    <col min="13539" max="13781" width="9.140625" style="35"/>
    <col min="13782" max="13782" width="3.85546875" style="35" customWidth="1"/>
    <col min="13783" max="13783" width="4.42578125" style="35" customWidth="1"/>
    <col min="13784" max="13784" width="2.5703125" style="35" customWidth="1"/>
    <col min="13785" max="13785" width="3.5703125" style="35" customWidth="1"/>
    <col min="13786" max="13786" width="3" style="35" customWidth="1"/>
    <col min="13787" max="13787" width="4.28515625" style="35" customWidth="1"/>
    <col min="13788" max="13788" width="4.140625" style="35" customWidth="1"/>
    <col min="13789" max="13789" width="5.140625" style="35" customWidth="1"/>
    <col min="13790" max="13790" width="5.7109375" style="35" customWidth="1"/>
    <col min="13791" max="13791" width="51.7109375" style="35" customWidth="1"/>
    <col min="13792" max="13792" width="16.7109375" style="35" customWidth="1"/>
    <col min="13793" max="13793" width="16.85546875" style="35" customWidth="1"/>
    <col min="13794" max="13794" width="17.5703125" style="35" customWidth="1"/>
    <col min="13795" max="14037" width="9.140625" style="35"/>
    <col min="14038" max="14038" width="3.85546875" style="35" customWidth="1"/>
    <col min="14039" max="14039" width="4.42578125" style="35" customWidth="1"/>
    <col min="14040" max="14040" width="2.5703125" style="35" customWidth="1"/>
    <col min="14041" max="14041" width="3.5703125" style="35" customWidth="1"/>
    <col min="14042" max="14042" width="3" style="35" customWidth="1"/>
    <col min="14043" max="14043" width="4.28515625" style="35" customWidth="1"/>
    <col min="14044" max="14044" width="4.140625" style="35" customWidth="1"/>
    <col min="14045" max="14045" width="5.140625" style="35" customWidth="1"/>
    <col min="14046" max="14046" width="5.7109375" style="35" customWidth="1"/>
    <col min="14047" max="14047" width="51.7109375" style="35" customWidth="1"/>
    <col min="14048" max="14048" width="16.7109375" style="35" customWidth="1"/>
    <col min="14049" max="14049" width="16.85546875" style="35" customWidth="1"/>
    <col min="14050" max="14050" width="17.5703125" style="35" customWidth="1"/>
    <col min="14051" max="14293" width="9.140625" style="35"/>
    <col min="14294" max="14294" width="3.85546875" style="35" customWidth="1"/>
    <col min="14295" max="14295" width="4.42578125" style="35" customWidth="1"/>
    <col min="14296" max="14296" width="2.5703125" style="35" customWidth="1"/>
    <col min="14297" max="14297" width="3.5703125" style="35" customWidth="1"/>
    <col min="14298" max="14298" width="3" style="35" customWidth="1"/>
    <col min="14299" max="14299" width="4.28515625" style="35" customWidth="1"/>
    <col min="14300" max="14300" width="4.140625" style="35" customWidth="1"/>
    <col min="14301" max="14301" width="5.140625" style="35" customWidth="1"/>
    <col min="14302" max="14302" width="5.7109375" style="35" customWidth="1"/>
    <col min="14303" max="14303" width="51.7109375" style="35" customWidth="1"/>
    <col min="14304" max="14304" width="16.7109375" style="35" customWidth="1"/>
    <col min="14305" max="14305" width="16.85546875" style="35" customWidth="1"/>
    <col min="14306" max="14306" width="17.5703125" style="35" customWidth="1"/>
    <col min="14307" max="14549" width="9.140625" style="35"/>
    <col min="14550" max="14550" width="3.85546875" style="35" customWidth="1"/>
    <col min="14551" max="14551" width="4.42578125" style="35" customWidth="1"/>
    <col min="14552" max="14552" width="2.5703125" style="35" customWidth="1"/>
    <col min="14553" max="14553" width="3.5703125" style="35" customWidth="1"/>
    <col min="14554" max="14554" width="3" style="35" customWidth="1"/>
    <col min="14555" max="14555" width="4.28515625" style="35" customWidth="1"/>
    <col min="14556" max="14556" width="4.140625" style="35" customWidth="1"/>
    <col min="14557" max="14557" width="5.140625" style="35" customWidth="1"/>
    <col min="14558" max="14558" width="5.7109375" style="35" customWidth="1"/>
    <col min="14559" max="14559" width="51.7109375" style="35" customWidth="1"/>
    <col min="14560" max="14560" width="16.7109375" style="35" customWidth="1"/>
    <col min="14561" max="14561" width="16.85546875" style="35" customWidth="1"/>
    <col min="14562" max="14562" width="17.5703125" style="35" customWidth="1"/>
    <col min="14563" max="14805" width="9.140625" style="35"/>
    <col min="14806" max="14806" width="3.85546875" style="35" customWidth="1"/>
    <col min="14807" max="14807" width="4.42578125" style="35" customWidth="1"/>
    <col min="14808" max="14808" width="2.5703125" style="35" customWidth="1"/>
    <col min="14809" max="14809" width="3.5703125" style="35" customWidth="1"/>
    <col min="14810" max="14810" width="3" style="35" customWidth="1"/>
    <col min="14811" max="14811" width="4.28515625" style="35" customWidth="1"/>
    <col min="14812" max="14812" width="4.140625" style="35" customWidth="1"/>
    <col min="14813" max="14813" width="5.140625" style="35" customWidth="1"/>
    <col min="14814" max="14814" width="5.7109375" style="35" customWidth="1"/>
    <col min="14815" max="14815" width="51.7109375" style="35" customWidth="1"/>
    <col min="14816" max="14816" width="16.7109375" style="35" customWidth="1"/>
    <col min="14817" max="14817" width="16.85546875" style="35" customWidth="1"/>
    <col min="14818" max="14818" width="17.5703125" style="35" customWidth="1"/>
    <col min="14819" max="15061" width="9.140625" style="35"/>
    <col min="15062" max="15062" width="3.85546875" style="35" customWidth="1"/>
    <col min="15063" max="15063" width="4.42578125" style="35" customWidth="1"/>
    <col min="15064" max="15064" width="2.5703125" style="35" customWidth="1"/>
    <col min="15065" max="15065" width="3.5703125" style="35" customWidth="1"/>
    <col min="15066" max="15066" width="3" style="35" customWidth="1"/>
    <col min="15067" max="15067" width="4.28515625" style="35" customWidth="1"/>
    <col min="15068" max="15068" width="4.140625" style="35" customWidth="1"/>
    <col min="15069" max="15069" width="5.140625" style="35" customWidth="1"/>
    <col min="15070" max="15070" width="5.7109375" style="35" customWidth="1"/>
    <col min="15071" max="15071" width="51.7109375" style="35" customWidth="1"/>
    <col min="15072" max="15072" width="16.7109375" style="35" customWidth="1"/>
    <col min="15073" max="15073" width="16.85546875" style="35" customWidth="1"/>
    <col min="15074" max="15074" width="17.5703125" style="35" customWidth="1"/>
    <col min="15075" max="15317" width="9.140625" style="35"/>
    <col min="15318" max="15318" width="3.85546875" style="35" customWidth="1"/>
    <col min="15319" max="15319" width="4.42578125" style="35" customWidth="1"/>
    <col min="15320" max="15320" width="2.5703125" style="35" customWidth="1"/>
    <col min="15321" max="15321" width="3.5703125" style="35" customWidth="1"/>
    <col min="15322" max="15322" width="3" style="35" customWidth="1"/>
    <col min="15323" max="15323" width="4.28515625" style="35" customWidth="1"/>
    <col min="15324" max="15324" width="4.140625" style="35" customWidth="1"/>
    <col min="15325" max="15325" width="5.140625" style="35" customWidth="1"/>
    <col min="15326" max="15326" width="5.7109375" style="35" customWidth="1"/>
    <col min="15327" max="15327" width="51.7109375" style="35" customWidth="1"/>
    <col min="15328" max="15328" width="16.7109375" style="35" customWidth="1"/>
    <col min="15329" max="15329" width="16.85546875" style="35" customWidth="1"/>
    <col min="15330" max="15330" width="17.5703125" style="35" customWidth="1"/>
    <col min="15331" max="15573" width="9.140625" style="35"/>
    <col min="15574" max="15574" width="3.85546875" style="35" customWidth="1"/>
    <col min="15575" max="15575" width="4.42578125" style="35" customWidth="1"/>
    <col min="15576" max="15576" width="2.5703125" style="35" customWidth="1"/>
    <col min="15577" max="15577" width="3.5703125" style="35" customWidth="1"/>
    <col min="15578" max="15578" width="3" style="35" customWidth="1"/>
    <col min="15579" max="15579" width="4.28515625" style="35" customWidth="1"/>
    <col min="15580" max="15580" width="4.140625" style="35" customWidth="1"/>
    <col min="15581" max="15581" width="5.140625" style="35" customWidth="1"/>
    <col min="15582" max="15582" width="5.7109375" style="35" customWidth="1"/>
    <col min="15583" max="15583" width="51.7109375" style="35" customWidth="1"/>
    <col min="15584" max="15584" width="16.7109375" style="35" customWidth="1"/>
    <col min="15585" max="15585" width="16.85546875" style="35" customWidth="1"/>
    <col min="15586" max="15586" width="17.5703125" style="35" customWidth="1"/>
    <col min="15587" max="15829" width="9.140625" style="35"/>
    <col min="15830" max="15830" width="3.85546875" style="35" customWidth="1"/>
    <col min="15831" max="15831" width="4.42578125" style="35" customWidth="1"/>
    <col min="15832" max="15832" width="2.5703125" style="35" customWidth="1"/>
    <col min="15833" max="15833" width="3.5703125" style="35" customWidth="1"/>
    <col min="15834" max="15834" width="3" style="35" customWidth="1"/>
    <col min="15835" max="15835" width="4.28515625" style="35" customWidth="1"/>
    <col min="15836" max="15836" width="4.140625" style="35" customWidth="1"/>
    <col min="15837" max="15837" width="5.140625" style="35" customWidth="1"/>
    <col min="15838" max="15838" width="5.7109375" style="35" customWidth="1"/>
    <col min="15839" max="15839" width="51.7109375" style="35" customWidth="1"/>
    <col min="15840" max="15840" width="16.7109375" style="35" customWidth="1"/>
    <col min="15841" max="15841" width="16.85546875" style="35" customWidth="1"/>
    <col min="15842" max="15842" width="17.5703125" style="35" customWidth="1"/>
    <col min="15843" max="16085" width="9.140625" style="35"/>
    <col min="16086" max="16086" width="3.85546875" style="35" customWidth="1"/>
    <col min="16087" max="16087" width="4.42578125" style="35" customWidth="1"/>
    <col min="16088" max="16088" width="2.5703125" style="35" customWidth="1"/>
    <col min="16089" max="16089" width="3.5703125" style="35" customWidth="1"/>
    <col min="16090" max="16090" width="3" style="35" customWidth="1"/>
    <col min="16091" max="16091" width="4.28515625" style="35" customWidth="1"/>
    <col min="16092" max="16092" width="4.140625" style="35" customWidth="1"/>
    <col min="16093" max="16093" width="5.140625" style="35" customWidth="1"/>
    <col min="16094" max="16094" width="5.7109375" style="35" customWidth="1"/>
    <col min="16095" max="16095" width="51.7109375" style="35" customWidth="1"/>
    <col min="16096" max="16096" width="16.7109375" style="35" customWidth="1"/>
    <col min="16097" max="16097" width="16.85546875" style="35" customWidth="1"/>
    <col min="16098" max="16098" width="17.5703125" style="35" customWidth="1"/>
    <col min="16099" max="16382" width="9.140625" style="35"/>
    <col min="16383" max="16384" width="9.140625" style="35" customWidth="1"/>
  </cols>
  <sheetData>
    <row r="1" spans="1:13" s="25" customFormat="1" ht="1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61" t="s">
        <v>183</v>
      </c>
      <c r="M1" s="61"/>
    </row>
    <row r="2" spans="1:13" s="25" customFormat="1" ht="27" customHeight="1">
      <c r="B2" s="27"/>
      <c r="C2" s="27"/>
      <c r="D2" s="27"/>
      <c r="E2" s="27"/>
      <c r="F2" s="27"/>
      <c r="G2" s="27"/>
      <c r="H2" s="27"/>
      <c r="I2" s="27"/>
      <c r="J2" s="27"/>
      <c r="L2" s="61" t="s">
        <v>237</v>
      </c>
      <c r="M2" s="61"/>
    </row>
    <row r="3" spans="1:13" s="25" customFormat="1" ht="12.75">
      <c r="B3" s="27"/>
      <c r="C3" s="27"/>
      <c r="D3" s="27"/>
      <c r="E3" s="27"/>
      <c r="F3" s="27"/>
      <c r="G3" s="27"/>
      <c r="H3" s="27"/>
      <c r="I3" s="27"/>
      <c r="J3" s="27"/>
      <c r="L3" s="61" t="s">
        <v>255</v>
      </c>
      <c r="M3" s="61"/>
    </row>
    <row r="4" spans="1:13" s="25" customFormat="1" ht="12.75">
      <c r="B4" s="27"/>
      <c r="C4" s="27"/>
      <c r="D4" s="27"/>
      <c r="E4" s="27"/>
      <c r="F4" s="27"/>
      <c r="G4" s="27"/>
      <c r="H4" s="27"/>
      <c r="I4" s="27"/>
      <c r="J4" s="27"/>
      <c r="K4" s="28"/>
      <c r="L4" s="28"/>
      <c r="M4" s="28"/>
    </row>
    <row r="5" spans="1:13" s="25" customFormat="1" ht="12.75" customHeight="1">
      <c r="A5" s="63" t="s">
        <v>184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s="25" customFormat="1" ht="12.75"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28"/>
    </row>
    <row r="7" spans="1:13" s="25" customFormat="1" ht="12.75">
      <c r="B7" s="27"/>
      <c r="C7" s="27"/>
      <c r="D7" s="27"/>
      <c r="E7" s="27"/>
      <c r="F7" s="27"/>
      <c r="G7" s="27"/>
      <c r="H7" s="27"/>
      <c r="I7" s="27"/>
      <c r="J7" s="27"/>
      <c r="K7" s="28"/>
      <c r="L7" s="28"/>
      <c r="M7" s="29" t="s">
        <v>185</v>
      </c>
    </row>
    <row r="8" spans="1:13" s="25" customFormat="1" ht="12.75" customHeight="1">
      <c r="A8" s="64" t="s">
        <v>1</v>
      </c>
      <c r="B8" s="65" t="s">
        <v>2</v>
      </c>
      <c r="C8" s="66"/>
      <c r="D8" s="66"/>
      <c r="E8" s="66"/>
      <c r="F8" s="66"/>
      <c r="G8" s="66"/>
      <c r="H8" s="66"/>
      <c r="I8" s="67"/>
      <c r="J8" s="68" t="s">
        <v>3</v>
      </c>
      <c r="K8" s="68" t="s">
        <v>186</v>
      </c>
      <c r="L8" s="68" t="s">
        <v>187</v>
      </c>
      <c r="M8" s="68" t="s">
        <v>188</v>
      </c>
    </row>
    <row r="9" spans="1:13" s="25" customFormat="1" ht="12.75" customHeight="1">
      <c r="A9" s="64"/>
      <c r="B9" s="71" t="s">
        <v>5</v>
      </c>
      <c r="C9" s="65" t="s">
        <v>6</v>
      </c>
      <c r="D9" s="66"/>
      <c r="E9" s="66"/>
      <c r="F9" s="66"/>
      <c r="G9" s="67"/>
      <c r="H9" s="62" t="s">
        <v>7</v>
      </c>
      <c r="I9" s="62"/>
      <c r="J9" s="69"/>
      <c r="K9" s="69"/>
      <c r="L9" s="69"/>
      <c r="M9" s="69"/>
    </row>
    <row r="10" spans="1:13" s="25" customFormat="1" ht="153">
      <c r="A10" s="64"/>
      <c r="B10" s="71"/>
      <c r="C10" s="30" t="s">
        <v>8</v>
      </c>
      <c r="D10" s="30" t="s">
        <v>9</v>
      </c>
      <c r="E10" s="30" t="s">
        <v>10</v>
      </c>
      <c r="F10" s="30" t="s">
        <v>11</v>
      </c>
      <c r="G10" s="31" t="s">
        <v>12</v>
      </c>
      <c r="H10" s="31" t="s">
        <v>13</v>
      </c>
      <c r="I10" s="31" t="s">
        <v>14</v>
      </c>
      <c r="J10" s="70"/>
      <c r="K10" s="70"/>
      <c r="L10" s="70"/>
      <c r="M10" s="70"/>
    </row>
    <row r="11" spans="1:13">
      <c r="A11" s="32"/>
      <c r="B11" s="33" t="s">
        <v>15</v>
      </c>
      <c r="C11" s="33" t="s">
        <v>16</v>
      </c>
      <c r="D11" s="33" t="s">
        <v>17</v>
      </c>
      <c r="E11" s="33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4">
        <v>9</v>
      </c>
      <c r="K11" s="34">
        <v>10</v>
      </c>
      <c r="L11" s="34">
        <v>11</v>
      </c>
      <c r="M11" s="34">
        <v>12</v>
      </c>
    </row>
    <row r="12" spans="1:13">
      <c r="A12" s="32" t="s">
        <v>15</v>
      </c>
      <c r="B12" s="33" t="s">
        <v>23</v>
      </c>
      <c r="C12" s="33" t="s">
        <v>15</v>
      </c>
      <c r="D12" s="33" t="s">
        <v>24</v>
      </c>
      <c r="E12" s="33" t="s">
        <v>24</v>
      </c>
      <c r="F12" s="33" t="s">
        <v>23</v>
      </c>
      <c r="G12" s="33" t="s">
        <v>24</v>
      </c>
      <c r="H12" s="33" t="s">
        <v>25</v>
      </c>
      <c r="I12" s="33" t="s">
        <v>23</v>
      </c>
      <c r="J12" s="36" t="s">
        <v>26</v>
      </c>
      <c r="K12" s="37">
        <f>K13+K18+K28+K31+K39+K47+K54+K43</f>
        <v>1750389.39</v>
      </c>
      <c r="L12" s="37">
        <f>L13+L18+L28+L31+L39+L47+L54+L43</f>
        <v>1734561</v>
      </c>
      <c r="M12" s="37">
        <f>M13+M18+M28+M31+M39+M47+M54+M43</f>
        <v>1794666</v>
      </c>
    </row>
    <row r="13" spans="1:13">
      <c r="A13" s="32" t="s">
        <v>16</v>
      </c>
      <c r="B13" s="33" t="s">
        <v>27</v>
      </c>
      <c r="C13" s="33" t="s">
        <v>15</v>
      </c>
      <c r="D13" s="33" t="s">
        <v>28</v>
      </c>
      <c r="E13" s="33" t="s">
        <v>24</v>
      </c>
      <c r="F13" s="33" t="s">
        <v>23</v>
      </c>
      <c r="G13" s="33" t="s">
        <v>24</v>
      </c>
      <c r="H13" s="33" t="s">
        <v>25</v>
      </c>
      <c r="I13" s="33" t="s">
        <v>23</v>
      </c>
      <c r="J13" s="36" t="s">
        <v>29</v>
      </c>
      <c r="K13" s="37">
        <f>K14</f>
        <v>271220</v>
      </c>
      <c r="L13" s="37">
        <f>L14</f>
        <v>284760</v>
      </c>
      <c r="M13" s="37">
        <f>M14</f>
        <v>298680</v>
      </c>
    </row>
    <row r="14" spans="1:13">
      <c r="A14" s="32" t="s">
        <v>17</v>
      </c>
      <c r="B14" s="33" t="s">
        <v>27</v>
      </c>
      <c r="C14" s="33" t="s">
        <v>15</v>
      </c>
      <c r="D14" s="33" t="s">
        <v>28</v>
      </c>
      <c r="E14" s="33" t="s">
        <v>30</v>
      </c>
      <c r="F14" s="33" t="s">
        <v>23</v>
      </c>
      <c r="G14" s="33" t="s">
        <v>28</v>
      </c>
      <c r="H14" s="33" t="s">
        <v>25</v>
      </c>
      <c r="I14" s="33" t="s">
        <v>31</v>
      </c>
      <c r="J14" s="36" t="s">
        <v>32</v>
      </c>
      <c r="K14" s="37">
        <f>SUM(K15:K17)</f>
        <v>271220</v>
      </c>
      <c r="L14" s="37">
        <f>SUM(L15:L17)</f>
        <v>284760</v>
      </c>
      <c r="M14" s="37">
        <f>SUM(M15:M17)</f>
        <v>298680</v>
      </c>
    </row>
    <row r="15" spans="1:13" ht="63.75">
      <c r="A15" s="32" t="s">
        <v>18</v>
      </c>
      <c r="B15" s="33" t="s">
        <v>27</v>
      </c>
      <c r="C15" s="33" t="s">
        <v>15</v>
      </c>
      <c r="D15" s="33" t="s">
        <v>28</v>
      </c>
      <c r="E15" s="33" t="s">
        <v>30</v>
      </c>
      <c r="F15" s="33" t="s">
        <v>33</v>
      </c>
      <c r="G15" s="33" t="s">
        <v>28</v>
      </c>
      <c r="H15" s="33" t="s">
        <v>25</v>
      </c>
      <c r="I15" s="33" t="s">
        <v>31</v>
      </c>
      <c r="J15" s="36" t="s">
        <v>34</v>
      </c>
      <c r="K15" s="37">
        <v>268320</v>
      </c>
      <c r="L15" s="37">
        <v>281740</v>
      </c>
      <c r="M15" s="37">
        <v>295540</v>
      </c>
    </row>
    <row r="16" spans="1:13" ht="89.25">
      <c r="A16" s="32" t="s">
        <v>19</v>
      </c>
      <c r="B16" s="33" t="s">
        <v>27</v>
      </c>
      <c r="C16" s="33" t="s">
        <v>15</v>
      </c>
      <c r="D16" s="33" t="s">
        <v>28</v>
      </c>
      <c r="E16" s="33" t="s">
        <v>30</v>
      </c>
      <c r="F16" s="33" t="s">
        <v>35</v>
      </c>
      <c r="G16" s="33" t="s">
        <v>28</v>
      </c>
      <c r="H16" s="33" t="s">
        <v>25</v>
      </c>
      <c r="I16" s="33" t="s">
        <v>31</v>
      </c>
      <c r="J16" s="36" t="s">
        <v>36</v>
      </c>
      <c r="K16" s="37">
        <v>50</v>
      </c>
      <c r="L16" s="37">
        <v>50</v>
      </c>
      <c r="M16" s="37">
        <v>60</v>
      </c>
    </row>
    <row r="17" spans="1:13" ht="38.25">
      <c r="A17" s="32" t="s">
        <v>20</v>
      </c>
      <c r="B17" s="33" t="s">
        <v>27</v>
      </c>
      <c r="C17" s="33" t="s">
        <v>15</v>
      </c>
      <c r="D17" s="33" t="s">
        <v>28</v>
      </c>
      <c r="E17" s="33" t="s">
        <v>30</v>
      </c>
      <c r="F17" s="33" t="s">
        <v>37</v>
      </c>
      <c r="G17" s="33" t="s">
        <v>28</v>
      </c>
      <c r="H17" s="33" t="s">
        <v>25</v>
      </c>
      <c r="I17" s="33" t="s">
        <v>31</v>
      </c>
      <c r="J17" s="36" t="s">
        <v>38</v>
      </c>
      <c r="K17" s="37">
        <v>2850</v>
      </c>
      <c r="L17" s="37">
        <v>2970</v>
      </c>
      <c r="M17" s="37">
        <v>3080</v>
      </c>
    </row>
    <row r="18" spans="1:13" ht="38.25">
      <c r="A18" s="32" t="s">
        <v>21</v>
      </c>
      <c r="B18" s="33" t="s">
        <v>23</v>
      </c>
      <c r="C18" s="33" t="s">
        <v>15</v>
      </c>
      <c r="D18" s="33" t="s">
        <v>39</v>
      </c>
      <c r="E18" s="33" t="s">
        <v>24</v>
      </c>
      <c r="F18" s="33" t="s">
        <v>23</v>
      </c>
      <c r="G18" s="33" t="s">
        <v>24</v>
      </c>
      <c r="H18" s="33" t="s">
        <v>25</v>
      </c>
      <c r="I18" s="33" t="s">
        <v>23</v>
      </c>
      <c r="J18" s="36" t="s">
        <v>40</v>
      </c>
      <c r="K18" s="37">
        <f>K19</f>
        <v>185900</v>
      </c>
      <c r="L18" s="37">
        <f>L19</f>
        <v>192100</v>
      </c>
      <c r="M18" s="37">
        <f>M19</f>
        <v>199700</v>
      </c>
    </row>
    <row r="19" spans="1:13" ht="25.5">
      <c r="A19" s="32" t="s">
        <v>22</v>
      </c>
      <c r="B19" s="33" t="s">
        <v>23</v>
      </c>
      <c r="C19" s="33" t="s">
        <v>15</v>
      </c>
      <c r="D19" s="33" t="s">
        <v>39</v>
      </c>
      <c r="E19" s="33" t="s">
        <v>30</v>
      </c>
      <c r="F19" s="33" t="s">
        <v>23</v>
      </c>
      <c r="G19" s="33" t="s">
        <v>28</v>
      </c>
      <c r="H19" s="33" t="s">
        <v>25</v>
      </c>
      <c r="I19" s="33" t="s">
        <v>31</v>
      </c>
      <c r="J19" s="36" t="s">
        <v>41</v>
      </c>
      <c r="K19" s="37">
        <f>K20+K22+K24+K26</f>
        <v>185900</v>
      </c>
      <c r="L19" s="37">
        <f>L20+L22+L24+L26</f>
        <v>192100</v>
      </c>
      <c r="M19" s="37">
        <f>M20+M22+M24+M26</f>
        <v>199700</v>
      </c>
    </row>
    <row r="20" spans="1:13" ht="63.75">
      <c r="A20" s="32" t="s">
        <v>42</v>
      </c>
      <c r="B20" s="33" t="s">
        <v>43</v>
      </c>
      <c r="C20" s="33" t="s">
        <v>15</v>
      </c>
      <c r="D20" s="33" t="s">
        <v>39</v>
      </c>
      <c r="E20" s="33" t="s">
        <v>30</v>
      </c>
      <c r="F20" s="33" t="s">
        <v>44</v>
      </c>
      <c r="G20" s="33" t="s">
        <v>28</v>
      </c>
      <c r="H20" s="33" t="s">
        <v>25</v>
      </c>
      <c r="I20" s="33" t="s">
        <v>31</v>
      </c>
      <c r="J20" s="36" t="s">
        <v>45</v>
      </c>
      <c r="K20" s="37">
        <f>K21</f>
        <v>85300</v>
      </c>
      <c r="L20" s="37">
        <f>L21</f>
        <v>88300</v>
      </c>
      <c r="M20" s="37">
        <f>M21</f>
        <v>92500</v>
      </c>
    </row>
    <row r="21" spans="1:13" ht="102">
      <c r="A21" s="32" t="s">
        <v>48</v>
      </c>
      <c r="B21" s="33" t="s">
        <v>43</v>
      </c>
      <c r="C21" s="33" t="s">
        <v>15</v>
      </c>
      <c r="D21" s="33" t="s">
        <v>39</v>
      </c>
      <c r="E21" s="33" t="s">
        <v>30</v>
      </c>
      <c r="F21" s="33" t="s">
        <v>46</v>
      </c>
      <c r="G21" s="33" t="s">
        <v>28</v>
      </c>
      <c r="H21" s="33" t="s">
        <v>25</v>
      </c>
      <c r="I21" s="33" t="s">
        <v>31</v>
      </c>
      <c r="J21" s="36" t="s">
        <v>47</v>
      </c>
      <c r="K21" s="37">
        <v>85300</v>
      </c>
      <c r="L21" s="37">
        <v>88300</v>
      </c>
      <c r="M21" s="37">
        <v>92500</v>
      </c>
    </row>
    <row r="22" spans="1:13" ht="76.5">
      <c r="A22" s="32" t="s">
        <v>53</v>
      </c>
      <c r="B22" s="33" t="s">
        <v>43</v>
      </c>
      <c r="C22" s="33" t="s">
        <v>15</v>
      </c>
      <c r="D22" s="33" t="s">
        <v>39</v>
      </c>
      <c r="E22" s="33" t="s">
        <v>30</v>
      </c>
      <c r="F22" s="33" t="s">
        <v>49</v>
      </c>
      <c r="G22" s="33" t="s">
        <v>28</v>
      </c>
      <c r="H22" s="33" t="s">
        <v>25</v>
      </c>
      <c r="I22" s="33" t="s">
        <v>31</v>
      </c>
      <c r="J22" s="36" t="s">
        <v>50</v>
      </c>
      <c r="K22" s="37">
        <f>K23</f>
        <v>500</v>
      </c>
      <c r="L22" s="37">
        <f>L23</f>
        <v>500</v>
      </c>
      <c r="M22" s="37">
        <f>M23</f>
        <v>500</v>
      </c>
    </row>
    <row r="23" spans="1:13" ht="114.75">
      <c r="A23" s="32" t="s">
        <v>58</v>
      </c>
      <c r="B23" s="33" t="s">
        <v>43</v>
      </c>
      <c r="C23" s="33" t="s">
        <v>15</v>
      </c>
      <c r="D23" s="33" t="s">
        <v>39</v>
      </c>
      <c r="E23" s="33" t="s">
        <v>30</v>
      </c>
      <c r="F23" s="33" t="s">
        <v>51</v>
      </c>
      <c r="G23" s="33" t="s">
        <v>28</v>
      </c>
      <c r="H23" s="33" t="s">
        <v>25</v>
      </c>
      <c r="I23" s="33" t="s">
        <v>31</v>
      </c>
      <c r="J23" s="36" t="s">
        <v>52</v>
      </c>
      <c r="K23" s="37">
        <v>500</v>
      </c>
      <c r="L23" s="37">
        <v>500</v>
      </c>
      <c r="M23" s="37">
        <v>500</v>
      </c>
    </row>
    <row r="24" spans="1:13" ht="63.75">
      <c r="A24" s="32" t="s">
        <v>63</v>
      </c>
      <c r="B24" s="33" t="s">
        <v>43</v>
      </c>
      <c r="C24" s="33" t="s">
        <v>15</v>
      </c>
      <c r="D24" s="33" t="s">
        <v>39</v>
      </c>
      <c r="E24" s="33" t="s">
        <v>30</v>
      </c>
      <c r="F24" s="33" t="s">
        <v>54</v>
      </c>
      <c r="G24" s="33" t="s">
        <v>28</v>
      </c>
      <c r="H24" s="33" t="s">
        <v>25</v>
      </c>
      <c r="I24" s="33" t="s">
        <v>31</v>
      </c>
      <c r="J24" s="36" t="s">
        <v>55</v>
      </c>
      <c r="K24" s="37">
        <f>K25</f>
        <v>112300</v>
      </c>
      <c r="L24" s="37">
        <f>L25</f>
        <v>115900</v>
      </c>
      <c r="M24" s="37">
        <f>M25</f>
        <v>120900</v>
      </c>
    </row>
    <row r="25" spans="1:13" ht="102">
      <c r="A25" s="32" t="s">
        <v>66</v>
      </c>
      <c r="B25" s="33" t="s">
        <v>43</v>
      </c>
      <c r="C25" s="33" t="s">
        <v>15</v>
      </c>
      <c r="D25" s="33" t="s">
        <v>39</v>
      </c>
      <c r="E25" s="33" t="s">
        <v>30</v>
      </c>
      <c r="F25" s="33" t="s">
        <v>56</v>
      </c>
      <c r="G25" s="33" t="s">
        <v>28</v>
      </c>
      <c r="H25" s="33" t="s">
        <v>25</v>
      </c>
      <c r="I25" s="33" t="s">
        <v>31</v>
      </c>
      <c r="J25" s="36" t="s">
        <v>57</v>
      </c>
      <c r="K25" s="37">
        <v>112300</v>
      </c>
      <c r="L25" s="37">
        <v>115900</v>
      </c>
      <c r="M25" s="37">
        <v>120900</v>
      </c>
    </row>
    <row r="26" spans="1:13" ht="63.75">
      <c r="A26" s="32" t="s">
        <v>68</v>
      </c>
      <c r="B26" s="33" t="s">
        <v>43</v>
      </c>
      <c r="C26" s="33" t="s">
        <v>15</v>
      </c>
      <c r="D26" s="33" t="s">
        <v>39</v>
      </c>
      <c r="E26" s="33" t="s">
        <v>30</v>
      </c>
      <c r="F26" s="33" t="s">
        <v>59</v>
      </c>
      <c r="G26" s="33" t="s">
        <v>28</v>
      </c>
      <c r="H26" s="33" t="s">
        <v>25</v>
      </c>
      <c r="I26" s="33" t="s">
        <v>31</v>
      </c>
      <c r="J26" s="36" t="s">
        <v>60</v>
      </c>
      <c r="K26" s="37">
        <f>K27</f>
        <v>-12200</v>
      </c>
      <c r="L26" s="37">
        <f>L27</f>
        <v>-12600</v>
      </c>
      <c r="M26" s="37">
        <f>M27</f>
        <v>-14200</v>
      </c>
    </row>
    <row r="27" spans="1:13" ht="102">
      <c r="A27" s="32" t="s">
        <v>69</v>
      </c>
      <c r="B27" s="33" t="s">
        <v>43</v>
      </c>
      <c r="C27" s="33" t="s">
        <v>15</v>
      </c>
      <c r="D27" s="33" t="s">
        <v>39</v>
      </c>
      <c r="E27" s="33" t="s">
        <v>30</v>
      </c>
      <c r="F27" s="33" t="s">
        <v>61</v>
      </c>
      <c r="G27" s="33" t="s">
        <v>28</v>
      </c>
      <c r="H27" s="33" t="s">
        <v>25</v>
      </c>
      <c r="I27" s="33" t="s">
        <v>31</v>
      </c>
      <c r="J27" s="36" t="s">
        <v>62</v>
      </c>
      <c r="K27" s="37">
        <v>-12200</v>
      </c>
      <c r="L27" s="37">
        <v>-12600</v>
      </c>
      <c r="M27" s="37">
        <v>-14200</v>
      </c>
    </row>
    <row r="28" spans="1:13">
      <c r="A28" s="32" t="s">
        <v>72</v>
      </c>
      <c r="B28" s="33" t="s">
        <v>27</v>
      </c>
      <c r="C28" s="33" t="s">
        <v>15</v>
      </c>
      <c r="D28" s="33" t="s">
        <v>64</v>
      </c>
      <c r="E28" s="33" t="s">
        <v>24</v>
      </c>
      <c r="F28" s="33" t="s">
        <v>23</v>
      </c>
      <c r="G28" s="33" t="s">
        <v>24</v>
      </c>
      <c r="H28" s="33" t="s">
        <v>25</v>
      </c>
      <c r="I28" s="33" t="s">
        <v>23</v>
      </c>
      <c r="J28" s="36" t="s">
        <v>65</v>
      </c>
      <c r="K28" s="37">
        <f>K29</f>
        <v>13440</v>
      </c>
      <c r="L28" s="37">
        <f>L29</f>
        <v>13650</v>
      </c>
      <c r="M28" s="37">
        <f>M29</f>
        <v>14325</v>
      </c>
    </row>
    <row r="29" spans="1:13">
      <c r="A29" s="32" t="s">
        <v>74</v>
      </c>
      <c r="B29" s="33" t="s">
        <v>27</v>
      </c>
      <c r="C29" s="33" t="s">
        <v>15</v>
      </c>
      <c r="D29" s="33" t="s">
        <v>64</v>
      </c>
      <c r="E29" s="33" t="s">
        <v>39</v>
      </c>
      <c r="F29" s="33" t="s">
        <v>23</v>
      </c>
      <c r="G29" s="33" t="s">
        <v>28</v>
      </c>
      <c r="H29" s="33" t="s">
        <v>25</v>
      </c>
      <c r="I29" s="33" t="s">
        <v>31</v>
      </c>
      <c r="J29" s="36" t="s">
        <v>67</v>
      </c>
      <c r="K29" s="37">
        <f>SUM(K30:K30)</f>
        <v>13440</v>
      </c>
      <c r="L29" s="37">
        <f>SUM(L30:L30)</f>
        <v>13650</v>
      </c>
      <c r="M29" s="37">
        <f>SUM(M30:M30)</f>
        <v>14325</v>
      </c>
    </row>
    <row r="30" spans="1:13">
      <c r="A30" s="32" t="s">
        <v>76</v>
      </c>
      <c r="B30" s="38" t="s">
        <v>27</v>
      </c>
      <c r="C30" s="38" t="s">
        <v>15</v>
      </c>
      <c r="D30" s="38" t="s">
        <v>64</v>
      </c>
      <c r="E30" s="38" t="s">
        <v>39</v>
      </c>
      <c r="F30" s="38" t="s">
        <v>33</v>
      </c>
      <c r="G30" s="38" t="s">
        <v>28</v>
      </c>
      <c r="H30" s="38" t="s">
        <v>25</v>
      </c>
      <c r="I30" s="38" t="s">
        <v>31</v>
      </c>
      <c r="J30" s="39" t="s">
        <v>67</v>
      </c>
      <c r="K30" s="37">
        <v>13440</v>
      </c>
      <c r="L30" s="37">
        <v>13650</v>
      </c>
      <c r="M30" s="37">
        <v>14325</v>
      </c>
    </row>
    <row r="31" spans="1:13">
      <c r="A31" s="32" t="s">
        <v>78</v>
      </c>
      <c r="B31" s="33" t="s">
        <v>27</v>
      </c>
      <c r="C31" s="33" t="s">
        <v>15</v>
      </c>
      <c r="D31" s="33" t="s">
        <v>70</v>
      </c>
      <c r="E31" s="33" t="s">
        <v>24</v>
      </c>
      <c r="F31" s="33" t="s">
        <v>23</v>
      </c>
      <c r="G31" s="33" t="s">
        <v>24</v>
      </c>
      <c r="H31" s="33" t="s">
        <v>25</v>
      </c>
      <c r="I31" s="33" t="s">
        <v>23</v>
      </c>
      <c r="J31" s="36" t="s">
        <v>71</v>
      </c>
      <c r="K31" s="37">
        <f>K32+K34</f>
        <v>1055230</v>
      </c>
      <c r="L31" s="37">
        <f>L32+L34</f>
        <v>1092210</v>
      </c>
      <c r="M31" s="37">
        <f>M32+M34</f>
        <v>1130120</v>
      </c>
    </row>
    <row r="32" spans="1:13">
      <c r="A32" s="32" t="s">
        <v>80</v>
      </c>
      <c r="B32" s="40" t="s">
        <v>27</v>
      </c>
      <c r="C32" s="40" t="s">
        <v>15</v>
      </c>
      <c r="D32" s="40" t="s">
        <v>70</v>
      </c>
      <c r="E32" s="40" t="s">
        <v>28</v>
      </c>
      <c r="F32" s="40" t="s">
        <v>23</v>
      </c>
      <c r="G32" s="40" t="s">
        <v>24</v>
      </c>
      <c r="H32" s="40" t="s">
        <v>25</v>
      </c>
      <c r="I32" s="40" t="s">
        <v>31</v>
      </c>
      <c r="J32" s="41" t="s">
        <v>73</v>
      </c>
      <c r="K32" s="37">
        <f>K33</f>
        <v>310810</v>
      </c>
      <c r="L32" s="37">
        <f>L33</f>
        <v>347790</v>
      </c>
      <c r="M32" s="37">
        <f>M33</f>
        <v>385700</v>
      </c>
    </row>
    <row r="33" spans="1:13" ht="38.25">
      <c r="A33" s="32" t="s">
        <v>83</v>
      </c>
      <c r="B33" s="40" t="s">
        <v>27</v>
      </c>
      <c r="C33" s="40" t="s">
        <v>15</v>
      </c>
      <c r="D33" s="40" t="s">
        <v>70</v>
      </c>
      <c r="E33" s="40" t="s">
        <v>28</v>
      </c>
      <c r="F33" s="40" t="s">
        <v>37</v>
      </c>
      <c r="G33" s="40" t="s">
        <v>48</v>
      </c>
      <c r="H33" s="40" t="s">
        <v>25</v>
      </c>
      <c r="I33" s="40" t="s">
        <v>31</v>
      </c>
      <c r="J33" s="41" t="s">
        <v>75</v>
      </c>
      <c r="K33" s="37">
        <v>310810</v>
      </c>
      <c r="L33" s="37">
        <v>347790</v>
      </c>
      <c r="M33" s="37">
        <v>385700</v>
      </c>
    </row>
    <row r="34" spans="1:13">
      <c r="A34" s="32" t="s">
        <v>86</v>
      </c>
      <c r="B34" s="40" t="s">
        <v>27</v>
      </c>
      <c r="C34" s="40" t="s">
        <v>15</v>
      </c>
      <c r="D34" s="40" t="s">
        <v>70</v>
      </c>
      <c r="E34" s="40" t="s">
        <v>70</v>
      </c>
      <c r="F34" s="40" t="s">
        <v>23</v>
      </c>
      <c r="G34" s="40" t="s">
        <v>24</v>
      </c>
      <c r="H34" s="40" t="s">
        <v>25</v>
      </c>
      <c r="I34" s="40" t="s">
        <v>31</v>
      </c>
      <c r="J34" s="41" t="s">
        <v>77</v>
      </c>
      <c r="K34" s="37">
        <f>K35+K37</f>
        <v>744420</v>
      </c>
      <c r="L34" s="37">
        <f>L35+L37</f>
        <v>744420</v>
      </c>
      <c r="M34" s="37">
        <f>M35+M37</f>
        <v>744420</v>
      </c>
    </row>
    <row r="35" spans="1:13">
      <c r="A35" s="32" t="s">
        <v>89</v>
      </c>
      <c r="B35" s="40" t="s">
        <v>27</v>
      </c>
      <c r="C35" s="40" t="s">
        <v>15</v>
      </c>
      <c r="D35" s="40" t="s">
        <v>70</v>
      </c>
      <c r="E35" s="40" t="s">
        <v>70</v>
      </c>
      <c r="F35" s="40" t="s">
        <v>37</v>
      </c>
      <c r="G35" s="40" t="s">
        <v>24</v>
      </c>
      <c r="H35" s="40" t="s">
        <v>25</v>
      </c>
      <c r="I35" s="40" t="s">
        <v>31</v>
      </c>
      <c r="J35" s="41" t="s">
        <v>79</v>
      </c>
      <c r="K35" s="37">
        <f>K36</f>
        <v>49720</v>
      </c>
      <c r="L35" s="37">
        <f>L36</f>
        <v>49720</v>
      </c>
      <c r="M35" s="37">
        <f>M36</f>
        <v>49720</v>
      </c>
    </row>
    <row r="36" spans="1:13" ht="25.5">
      <c r="A36" s="32" t="s">
        <v>93</v>
      </c>
      <c r="B36" s="40" t="s">
        <v>27</v>
      </c>
      <c r="C36" s="40" t="s">
        <v>15</v>
      </c>
      <c r="D36" s="40" t="s">
        <v>70</v>
      </c>
      <c r="E36" s="40" t="s">
        <v>70</v>
      </c>
      <c r="F36" s="40" t="s">
        <v>81</v>
      </c>
      <c r="G36" s="40" t="s">
        <v>48</v>
      </c>
      <c r="H36" s="40" t="s">
        <v>25</v>
      </c>
      <c r="I36" s="40" t="s">
        <v>31</v>
      </c>
      <c r="J36" s="41" t="s">
        <v>82</v>
      </c>
      <c r="K36" s="37">
        <v>49720</v>
      </c>
      <c r="L36" s="37">
        <v>49720</v>
      </c>
      <c r="M36" s="37">
        <v>49720</v>
      </c>
    </row>
    <row r="37" spans="1:13">
      <c r="A37" s="32" t="s">
        <v>96</v>
      </c>
      <c r="B37" s="40" t="s">
        <v>27</v>
      </c>
      <c r="C37" s="40" t="s">
        <v>15</v>
      </c>
      <c r="D37" s="40" t="s">
        <v>70</v>
      </c>
      <c r="E37" s="40" t="s">
        <v>70</v>
      </c>
      <c r="F37" s="40" t="s">
        <v>84</v>
      </c>
      <c r="G37" s="40" t="s">
        <v>24</v>
      </c>
      <c r="H37" s="40" t="s">
        <v>25</v>
      </c>
      <c r="I37" s="40" t="s">
        <v>31</v>
      </c>
      <c r="J37" s="41" t="s">
        <v>85</v>
      </c>
      <c r="K37" s="37">
        <f>K38</f>
        <v>694700</v>
      </c>
      <c r="L37" s="37">
        <f>L38</f>
        <v>694700</v>
      </c>
      <c r="M37" s="37">
        <f>M38</f>
        <v>694700</v>
      </c>
    </row>
    <row r="38" spans="1:13" ht="25.5">
      <c r="A38" s="32" t="s">
        <v>104</v>
      </c>
      <c r="B38" s="40" t="s">
        <v>27</v>
      </c>
      <c r="C38" s="40" t="s">
        <v>15</v>
      </c>
      <c r="D38" s="40" t="s">
        <v>70</v>
      </c>
      <c r="E38" s="40" t="s">
        <v>70</v>
      </c>
      <c r="F38" s="40" t="s">
        <v>87</v>
      </c>
      <c r="G38" s="40" t="s">
        <v>48</v>
      </c>
      <c r="H38" s="40" t="s">
        <v>25</v>
      </c>
      <c r="I38" s="40" t="s">
        <v>31</v>
      </c>
      <c r="J38" s="41" t="s">
        <v>88</v>
      </c>
      <c r="K38" s="37">
        <v>694700</v>
      </c>
      <c r="L38" s="37">
        <v>694700</v>
      </c>
      <c r="M38" s="37">
        <v>694700</v>
      </c>
    </row>
    <row r="39" spans="1:13">
      <c r="A39" s="32" t="s">
        <v>106</v>
      </c>
      <c r="B39" s="33" t="s">
        <v>90</v>
      </c>
      <c r="C39" s="33" t="s">
        <v>15</v>
      </c>
      <c r="D39" s="33" t="s">
        <v>91</v>
      </c>
      <c r="E39" s="33" t="s">
        <v>24</v>
      </c>
      <c r="F39" s="33" t="s">
        <v>23</v>
      </c>
      <c r="G39" s="33" t="s">
        <v>24</v>
      </c>
      <c r="H39" s="33" t="s">
        <v>25</v>
      </c>
      <c r="I39" s="33" t="s">
        <v>23</v>
      </c>
      <c r="J39" s="36" t="s">
        <v>92</v>
      </c>
      <c r="K39" s="37">
        <f t="shared" ref="K39:M41" si="0">K40</f>
        <v>4206</v>
      </c>
      <c r="L39" s="37">
        <f t="shared" si="0"/>
        <v>4206</v>
      </c>
      <c r="M39" s="37">
        <f t="shared" si="0"/>
        <v>4206</v>
      </c>
    </row>
    <row r="40" spans="1:13" ht="39">
      <c r="A40" s="32" t="s">
        <v>109</v>
      </c>
      <c r="B40" s="42" t="s">
        <v>90</v>
      </c>
      <c r="C40" s="42" t="s">
        <v>15</v>
      </c>
      <c r="D40" s="42" t="s">
        <v>91</v>
      </c>
      <c r="E40" s="42" t="s">
        <v>94</v>
      </c>
      <c r="F40" s="42" t="s">
        <v>23</v>
      </c>
      <c r="G40" s="42" t="s">
        <v>28</v>
      </c>
      <c r="H40" s="42" t="s">
        <v>25</v>
      </c>
      <c r="I40" s="42" t="s">
        <v>31</v>
      </c>
      <c r="J40" s="43" t="s">
        <v>95</v>
      </c>
      <c r="K40" s="37">
        <f t="shared" si="0"/>
        <v>4206</v>
      </c>
      <c r="L40" s="37">
        <f t="shared" si="0"/>
        <v>4206</v>
      </c>
      <c r="M40" s="37">
        <f t="shared" si="0"/>
        <v>4206</v>
      </c>
    </row>
    <row r="41" spans="1:13" ht="64.5">
      <c r="A41" s="32" t="s">
        <v>112</v>
      </c>
      <c r="B41" s="33" t="s">
        <v>90</v>
      </c>
      <c r="C41" s="42" t="s">
        <v>15</v>
      </c>
      <c r="D41" s="42" t="s">
        <v>91</v>
      </c>
      <c r="E41" s="42" t="s">
        <v>94</v>
      </c>
      <c r="F41" s="42" t="s">
        <v>35</v>
      </c>
      <c r="G41" s="42" t="s">
        <v>28</v>
      </c>
      <c r="H41" s="42" t="s">
        <v>25</v>
      </c>
      <c r="I41" s="42" t="s">
        <v>31</v>
      </c>
      <c r="J41" s="43" t="s">
        <v>97</v>
      </c>
      <c r="K41" s="37">
        <f>K42</f>
        <v>4206</v>
      </c>
      <c r="L41" s="37">
        <f t="shared" si="0"/>
        <v>4206</v>
      </c>
      <c r="M41" s="37">
        <f t="shared" si="0"/>
        <v>4206</v>
      </c>
    </row>
    <row r="42" spans="1:13" ht="90">
      <c r="A42" s="32" t="s">
        <v>115</v>
      </c>
      <c r="B42" s="42" t="s">
        <v>90</v>
      </c>
      <c r="C42" s="42" t="s">
        <v>15</v>
      </c>
      <c r="D42" s="42" t="s">
        <v>91</v>
      </c>
      <c r="E42" s="42" t="s">
        <v>94</v>
      </c>
      <c r="F42" s="42" t="s">
        <v>35</v>
      </c>
      <c r="G42" s="42" t="s">
        <v>28</v>
      </c>
      <c r="H42" s="42" t="s">
        <v>173</v>
      </c>
      <c r="I42" s="42" t="s">
        <v>31</v>
      </c>
      <c r="J42" s="44" t="s">
        <v>174</v>
      </c>
      <c r="K42" s="37">
        <v>4206</v>
      </c>
      <c r="L42" s="37">
        <v>4206</v>
      </c>
      <c r="M42" s="37">
        <v>4206</v>
      </c>
    </row>
    <row r="43" spans="1:13" ht="38.25">
      <c r="A43" s="32" t="s">
        <v>117</v>
      </c>
      <c r="B43" s="42" t="s">
        <v>90</v>
      </c>
      <c r="C43" s="33" t="s">
        <v>15</v>
      </c>
      <c r="D43" s="33" t="s">
        <v>53</v>
      </c>
      <c r="E43" s="33" t="s">
        <v>24</v>
      </c>
      <c r="F43" s="33" t="s">
        <v>23</v>
      </c>
      <c r="G43" s="33" t="s">
        <v>24</v>
      </c>
      <c r="H43" s="33" t="s">
        <v>25</v>
      </c>
      <c r="I43" s="33" t="s">
        <v>23</v>
      </c>
      <c r="J43" s="36" t="s">
        <v>98</v>
      </c>
      <c r="K43" s="37">
        <f t="shared" ref="K43:M44" si="1">K44</f>
        <v>101135</v>
      </c>
      <c r="L43" s="37">
        <f t="shared" si="1"/>
        <v>101135</v>
      </c>
      <c r="M43" s="37">
        <f t="shared" si="1"/>
        <v>101135</v>
      </c>
    </row>
    <row r="44" spans="1:13" ht="76.5">
      <c r="A44" s="32" t="s">
        <v>121</v>
      </c>
      <c r="B44" s="33" t="s">
        <v>90</v>
      </c>
      <c r="C44" s="33" t="s">
        <v>15</v>
      </c>
      <c r="D44" s="33" t="s">
        <v>53</v>
      </c>
      <c r="E44" s="33" t="s">
        <v>64</v>
      </c>
      <c r="F44" s="33" t="s">
        <v>23</v>
      </c>
      <c r="G44" s="33" t="s">
        <v>24</v>
      </c>
      <c r="H44" s="33" t="s">
        <v>25</v>
      </c>
      <c r="I44" s="33" t="s">
        <v>99</v>
      </c>
      <c r="J44" s="36" t="s">
        <v>100</v>
      </c>
      <c r="K44" s="37">
        <f t="shared" si="1"/>
        <v>101135</v>
      </c>
      <c r="L44" s="37">
        <f t="shared" si="1"/>
        <v>101135</v>
      </c>
      <c r="M44" s="37">
        <f t="shared" si="1"/>
        <v>101135</v>
      </c>
    </row>
    <row r="45" spans="1:13" ht="63.75">
      <c r="A45" s="32" t="s">
        <v>125</v>
      </c>
      <c r="B45" s="42" t="s">
        <v>90</v>
      </c>
      <c r="C45" s="33" t="s">
        <v>15</v>
      </c>
      <c r="D45" s="33" t="s">
        <v>53</v>
      </c>
      <c r="E45" s="33" t="s">
        <v>64</v>
      </c>
      <c r="F45" s="33" t="s">
        <v>35</v>
      </c>
      <c r="G45" s="33" t="s">
        <v>24</v>
      </c>
      <c r="H45" s="33" t="s">
        <v>25</v>
      </c>
      <c r="I45" s="33" t="s">
        <v>99</v>
      </c>
      <c r="J45" s="36" t="s">
        <v>101</v>
      </c>
      <c r="K45" s="37">
        <f>SUM(K46:K46)</f>
        <v>101135</v>
      </c>
      <c r="L45" s="37">
        <f>SUM(L46:L46)</f>
        <v>101135</v>
      </c>
      <c r="M45" s="37">
        <f>SUM(M46:M46)</f>
        <v>101135</v>
      </c>
    </row>
    <row r="46" spans="1:13" ht="63.75">
      <c r="A46" s="32" t="s">
        <v>128</v>
      </c>
      <c r="B46" s="33" t="s">
        <v>90</v>
      </c>
      <c r="C46" s="33" t="s">
        <v>15</v>
      </c>
      <c r="D46" s="33" t="s">
        <v>53</v>
      </c>
      <c r="E46" s="33" t="s">
        <v>64</v>
      </c>
      <c r="F46" s="33" t="s">
        <v>102</v>
      </c>
      <c r="G46" s="33" t="s">
        <v>48</v>
      </c>
      <c r="H46" s="33" t="s">
        <v>25</v>
      </c>
      <c r="I46" s="33" t="s">
        <v>99</v>
      </c>
      <c r="J46" s="36" t="s">
        <v>103</v>
      </c>
      <c r="K46" s="37">
        <v>101135</v>
      </c>
      <c r="L46" s="37">
        <v>101135</v>
      </c>
      <c r="M46" s="37">
        <v>101135</v>
      </c>
    </row>
    <row r="47" spans="1:13" ht="25.5">
      <c r="A47" s="32" t="s">
        <v>129</v>
      </c>
      <c r="B47" s="42" t="s">
        <v>90</v>
      </c>
      <c r="C47" s="33" t="s">
        <v>15</v>
      </c>
      <c r="D47" s="33" t="s">
        <v>63</v>
      </c>
      <c r="E47" s="33" t="s">
        <v>24</v>
      </c>
      <c r="F47" s="33" t="s">
        <v>23</v>
      </c>
      <c r="G47" s="33" t="s">
        <v>24</v>
      </c>
      <c r="H47" s="33" t="s">
        <v>25</v>
      </c>
      <c r="I47" s="33" t="s">
        <v>23</v>
      </c>
      <c r="J47" s="36" t="s">
        <v>105</v>
      </c>
      <c r="K47" s="37">
        <f>K48</f>
        <v>117758.39</v>
      </c>
      <c r="L47" s="37">
        <f>L48</f>
        <v>45000</v>
      </c>
      <c r="M47" s="37">
        <f>M48</f>
        <v>45000</v>
      </c>
    </row>
    <row r="48" spans="1:13">
      <c r="A48" s="32" t="s">
        <v>130</v>
      </c>
      <c r="B48" s="42" t="s">
        <v>90</v>
      </c>
      <c r="C48" s="33" t="s">
        <v>15</v>
      </c>
      <c r="D48" s="33" t="s">
        <v>63</v>
      </c>
      <c r="E48" s="33" t="s">
        <v>30</v>
      </c>
      <c r="F48" s="33" t="s">
        <v>23</v>
      </c>
      <c r="G48" s="33" t="s">
        <v>24</v>
      </c>
      <c r="H48" s="33" t="s">
        <v>25</v>
      </c>
      <c r="I48" s="33" t="s">
        <v>107</v>
      </c>
      <c r="J48" s="36" t="s">
        <v>108</v>
      </c>
      <c r="K48" s="37">
        <f>K49+K51</f>
        <v>117758.39</v>
      </c>
      <c r="L48" s="37">
        <f t="shared" ref="L48:M48" si="2">L49+L51</f>
        <v>45000</v>
      </c>
      <c r="M48" s="37">
        <f t="shared" si="2"/>
        <v>45000</v>
      </c>
    </row>
    <row r="49" spans="1:13" ht="25.5">
      <c r="A49" s="32" t="s">
        <v>131</v>
      </c>
      <c r="B49" s="33" t="s">
        <v>90</v>
      </c>
      <c r="C49" s="33" t="s">
        <v>15</v>
      </c>
      <c r="D49" s="33" t="s">
        <v>63</v>
      </c>
      <c r="E49" s="33" t="s">
        <v>30</v>
      </c>
      <c r="F49" s="33" t="s">
        <v>110</v>
      </c>
      <c r="G49" s="33" t="s">
        <v>24</v>
      </c>
      <c r="H49" s="33" t="s">
        <v>25</v>
      </c>
      <c r="I49" s="33" t="s">
        <v>107</v>
      </c>
      <c r="J49" s="36" t="s">
        <v>111</v>
      </c>
      <c r="K49" s="37">
        <f t="shared" ref="K49:M49" si="3">K50</f>
        <v>45000</v>
      </c>
      <c r="L49" s="37">
        <f t="shared" si="3"/>
        <v>45000</v>
      </c>
      <c r="M49" s="37">
        <f t="shared" si="3"/>
        <v>45000</v>
      </c>
    </row>
    <row r="50" spans="1:13" ht="38.25">
      <c r="A50" s="32" t="s">
        <v>134</v>
      </c>
      <c r="B50" s="42" t="s">
        <v>90</v>
      </c>
      <c r="C50" s="33" t="s">
        <v>15</v>
      </c>
      <c r="D50" s="33" t="s">
        <v>63</v>
      </c>
      <c r="E50" s="33" t="s">
        <v>30</v>
      </c>
      <c r="F50" s="33" t="s">
        <v>113</v>
      </c>
      <c r="G50" s="33" t="s">
        <v>48</v>
      </c>
      <c r="H50" s="33" t="s">
        <v>25</v>
      </c>
      <c r="I50" s="33" t="s">
        <v>107</v>
      </c>
      <c r="J50" s="36" t="s">
        <v>114</v>
      </c>
      <c r="K50" s="37">
        <v>45000</v>
      </c>
      <c r="L50" s="37">
        <v>45000</v>
      </c>
      <c r="M50" s="37">
        <v>45000</v>
      </c>
    </row>
    <row r="51" spans="1:13" ht="16.5" customHeight="1">
      <c r="A51" s="32" t="s">
        <v>138</v>
      </c>
      <c r="B51" s="42" t="s">
        <v>90</v>
      </c>
      <c r="C51" s="33" t="s">
        <v>15</v>
      </c>
      <c r="D51" s="33" t="s">
        <v>63</v>
      </c>
      <c r="E51" s="33" t="s">
        <v>30</v>
      </c>
      <c r="F51" s="33" t="s">
        <v>139</v>
      </c>
      <c r="G51" s="33" t="s">
        <v>24</v>
      </c>
      <c r="H51" s="33" t="s">
        <v>25</v>
      </c>
      <c r="I51" s="33" t="s">
        <v>107</v>
      </c>
      <c r="J51" s="36" t="s">
        <v>140</v>
      </c>
      <c r="K51" s="37">
        <f>K52</f>
        <v>72758.39</v>
      </c>
      <c r="L51" s="37">
        <f t="shared" ref="L51:M51" si="4">L52</f>
        <v>0</v>
      </c>
      <c r="M51" s="37">
        <f t="shared" si="4"/>
        <v>0</v>
      </c>
    </row>
    <row r="52" spans="1:13" ht="25.5">
      <c r="A52" s="32" t="s">
        <v>141</v>
      </c>
      <c r="B52" s="42" t="s">
        <v>90</v>
      </c>
      <c r="C52" s="33" t="s">
        <v>15</v>
      </c>
      <c r="D52" s="33" t="s">
        <v>63</v>
      </c>
      <c r="E52" s="33" t="s">
        <v>30</v>
      </c>
      <c r="F52" s="33" t="s">
        <v>142</v>
      </c>
      <c r="G52" s="33" t="s">
        <v>48</v>
      </c>
      <c r="H52" s="33" t="s">
        <v>25</v>
      </c>
      <c r="I52" s="33" t="s">
        <v>107</v>
      </c>
      <c r="J52" s="36" t="s">
        <v>246</v>
      </c>
      <c r="K52" s="37">
        <f>K53</f>
        <v>72758.39</v>
      </c>
      <c r="L52" s="37">
        <f t="shared" ref="L52:M52" si="5">L53</f>
        <v>0</v>
      </c>
      <c r="M52" s="37">
        <f t="shared" si="5"/>
        <v>0</v>
      </c>
    </row>
    <row r="53" spans="1:13" ht="38.25">
      <c r="A53" s="32" t="s">
        <v>144</v>
      </c>
      <c r="B53" s="42" t="s">
        <v>90</v>
      </c>
      <c r="C53" s="33" t="s">
        <v>15</v>
      </c>
      <c r="D53" s="33" t="s">
        <v>63</v>
      </c>
      <c r="E53" s="33" t="s">
        <v>30</v>
      </c>
      <c r="F53" s="33" t="s">
        <v>142</v>
      </c>
      <c r="G53" s="33" t="s">
        <v>48</v>
      </c>
      <c r="H53" s="33" t="s">
        <v>244</v>
      </c>
      <c r="I53" s="33" t="s">
        <v>107</v>
      </c>
      <c r="J53" s="36" t="s">
        <v>243</v>
      </c>
      <c r="K53" s="37">
        <v>72758.39</v>
      </c>
      <c r="L53" s="37">
        <v>0</v>
      </c>
      <c r="M53" s="37">
        <v>0</v>
      </c>
    </row>
    <row r="54" spans="1:13">
      <c r="A54" s="32" t="s">
        <v>147</v>
      </c>
      <c r="B54" s="33" t="s">
        <v>90</v>
      </c>
      <c r="C54" s="33" t="s">
        <v>15</v>
      </c>
      <c r="D54" s="33" t="s">
        <v>69</v>
      </c>
      <c r="E54" s="33" t="s">
        <v>24</v>
      </c>
      <c r="F54" s="33" t="s">
        <v>23</v>
      </c>
      <c r="G54" s="33" t="s">
        <v>24</v>
      </c>
      <c r="H54" s="33" t="s">
        <v>25</v>
      </c>
      <c r="I54" s="33" t="s">
        <v>23</v>
      </c>
      <c r="J54" s="36" t="s">
        <v>116</v>
      </c>
      <c r="K54" s="37">
        <f>K55</f>
        <v>1500</v>
      </c>
      <c r="L54" s="37">
        <f>L55</f>
        <v>1500</v>
      </c>
      <c r="M54" s="37">
        <f>M55</f>
        <v>1500</v>
      </c>
    </row>
    <row r="55" spans="1:13" ht="38.25">
      <c r="A55" s="32" t="s">
        <v>149</v>
      </c>
      <c r="B55" s="42" t="s">
        <v>90</v>
      </c>
      <c r="C55" s="33" t="s">
        <v>15</v>
      </c>
      <c r="D55" s="33" t="s">
        <v>69</v>
      </c>
      <c r="E55" s="33" t="s">
        <v>30</v>
      </c>
      <c r="F55" s="33" t="s">
        <v>23</v>
      </c>
      <c r="G55" s="33" t="s">
        <v>30</v>
      </c>
      <c r="H55" s="33" t="s">
        <v>25</v>
      </c>
      <c r="I55" s="33" t="s">
        <v>119</v>
      </c>
      <c r="J55" s="36" t="s">
        <v>171</v>
      </c>
      <c r="K55" s="37">
        <f>SUM(K56)</f>
        <v>1500</v>
      </c>
      <c r="L55" s="37">
        <f>SUM(L56)</f>
        <v>1500</v>
      </c>
      <c r="M55" s="37">
        <f>SUM(M56)</f>
        <v>1500</v>
      </c>
    </row>
    <row r="56" spans="1:13" ht="51">
      <c r="A56" s="32" t="s">
        <v>152</v>
      </c>
      <c r="B56" s="33" t="s">
        <v>90</v>
      </c>
      <c r="C56" s="33" t="s">
        <v>15</v>
      </c>
      <c r="D56" s="33" t="s">
        <v>69</v>
      </c>
      <c r="E56" s="33" t="s">
        <v>30</v>
      </c>
      <c r="F56" s="33" t="s">
        <v>35</v>
      </c>
      <c r="G56" s="33" t="s">
        <v>30</v>
      </c>
      <c r="H56" s="33" t="s">
        <v>25</v>
      </c>
      <c r="I56" s="33" t="s">
        <v>119</v>
      </c>
      <c r="J56" s="36" t="s">
        <v>172</v>
      </c>
      <c r="K56" s="37">
        <v>1500</v>
      </c>
      <c r="L56" s="37">
        <v>1500</v>
      </c>
      <c r="M56" s="37">
        <v>1500</v>
      </c>
    </row>
    <row r="57" spans="1:13">
      <c r="A57" s="32" t="s">
        <v>154</v>
      </c>
      <c r="B57" s="42" t="s">
        <v>90</v>
      </c>
      <c r="C57" s="45" t="s">
        <v>16</v>
      </c>
      <c r="D57" s="45" t="s">
        <v>24</v>
      </c>
      <c r="E57" s="45" t="s">
        <v>24</v>
      </c>
      <c r="F57" s="45" t="s">
        <v>23</v>
      </c>
      <c r="G57" s="45" t="s">
        <v>24</v>
      </c>
      <c r="H57" s="45" t="s">
        <v>25</v>
      </c>
      <c r="I57" s="45" t="s">
        <v>23</v>
      </c>
      <c r="J57" s="46" t="s">
        <v>189</v>
      </c>
      <c r="K57" s="47">
        <f>K58+K83</f>
        <v>7082553.4000000004</v>
      </c>
      <c r="L57" s="47">
        <f>L58+L83</f>
        <v>5611489</v>
      </c>
      <c r="M57" s="47">
        <f>M58+M83</f>
        <v>5776054</v>
      </c>
    </row>
    <row r="58" spans="1:13" ht="38.25">
      <c r="A58" s="32" t="s">
        <v>156</v>
      </c>
      <c r="B58" s="33" t="s">
        <v>90</v>
      </c>
      <c r="C58" s="45" t="s">
        <v>16</v>
      </c>
      <c r="D58" s="45" t="s">
        <v>30</v>
      </c>
      <c r="E58" s="45" t="s">
        <v>24</v>
      </c>
      <c r="F58" s="45" t="s">
        <v>23</v>
      </c>
      <c r="G58" s="45" t="s">
        <v>24</v>
      </c>
      <c r="H58" s="45" t="s">
        <v>25</v>
      </c>
      <c r="I58" s="45" t="s">
        <v>23</v>
      </c>
      <c r="J58" s="46" t="s">
        <v>190</v>
      </c>
      <c r="K58" s="47">
        <f>K59+K71+K76+K64</f>
        <v>7082553.4000000004</v>
      </c>
      <c r="L58" s="47">
        <f>L59+L71+L76+L64</f>
        <v>5476405</v>
      </c>
      <c r="M58" s="47">
        <f>M59+M71+M76+M64</f>
        <v>5502881</v>
      </c>
    </row>
    <row r="59" spans="1:13" ht="25.5">
      <c r="A59" s="32" t="s">
        <v>157</v>
      </c>
      <c r="B59" s="42" t="s">
        <v>90</v>
      </c>
      <c r="C59" s="45" t="s">
        <v>16</v>
      </c>
      <c r="D59" s="45" t="s">
        <v>30</v>
      </c>
      <c r="E59" s="45" t="s">
        <v>48</v>
      </c>
      <c r="F59" s="45" t="s">
        <v>23</v>
      </c>
      <c r="G59" s="45" t="s">
        <v>24</v>
      </c>
      <c r="H59" s="45" t="s">
        <v>25</v>
      </c>
      <c r="I59" s="45" t="s">
        <v>191</v>
      </c>
      <c r="J59" s="46" t="s">
        <v>192</v>
      </c>
      <c r="K59" s="47">
        <f t="shared" ref="K59:M60" si="6">K60</f>
        <v>3716400</v>
      </c>
      <c r="L59" s="47">
        <f t="shared" si="6"/>
        <v>2974900</v>
      </c>
      <c r="M59" s="47">
        <f t="shared" si="6"/>
        <v>2974900</v>
      </c>
    </row>
    <row r="60" spans="1:13">
      <c r="A60" s="32" t="s">
        <v>158</v>
      </c>
      <c r="B60" s="33" t="s">
        <v>90</v>
      </c>
      <c r="C60" s="45" t="s">
        <v>16</v>
      </c>
      <c r="D60" s="45" t="s">
        <v>30</v>
      </c>
      <c r="E60" s="45" t="s">
        <v>68</v>
      </c>
      <c r="F60" s="45" t="s">
        <v>193</v>
      </c>
      <c r="G60" s="45" t="s">
        <v>24</v>
      </c>
      <c r="H60" s="45" t="s">
        <v>25</v>
      </c>
      <c r="I60" s="45" t="s">
        <v>191</v>
      </c>
      <c r="J60" s="46" t="s">
        <v>194</v>
      </c>
      <c r="K60" s="47">
        <f t="shared" si="6"/>
        <v>3716400</v>
      </c>
      <c r="L60" s="47">
        <f t="shared" si="6"/>
        <v>2974900</v>
      </c>
      <c r="M60" s="47">
        <f t="shared" si="6"/>
        <v>2974900</v>
      </c>
    </row>
    <row r="61" spans="1:13" ht="38.25">
      <c r="A61" s="32" t="s">
        <v>175</v>
      </c>
      <c r="B61" s="42" t="s">
        <v>90</v>
      </c>
      <c r="C61" s="45" t="s">
        <v>16</v>
      </c>
      <c r="D61" s="45" t="s">
        <v>30</v>
      </c>
      <c r="E61" s="45" t="s">
        <v>68</v>
      </c>
      <c r="F61" s="45" t="s">
        <v>193</v>
      </c>
      <c r="G61" s="45" t="s">
        <v>48</v>
      </c>
      <c r="H61" s="45" t="s">
        <v>25</v>
      </c>
      <c r="I61" s="45" t="s">
        <v>191</v>
      </c>
      <c r="J61" s="46" t="s">
        <v>195</v>
      </c>
      <c r="K61" s="47">
        <f>K62+K63</f>
        <v>3716400</v>
      </c>
      <c r="L61" s="47">
        <f>L62+L63</f>
        <v>2974900</v>
      </c>
      <c r="M61" s="47">
        <f>M62+M63</f>
        <v>2974900</v>
      </c>
    </row>
    <row r="62" spans="1:13" ht="38.25">
      <c r="A62" s="32" t="s">
        <v>118</v>
      </c>
      <c r="B62" s="33" t="s">
        <v>90</v>
      </c>
      <c r="C62" s="45" t="s">
        <v>16</v>
      </c>
      <c r="D62" s="45" t="s">
        <v>30</v>
      </c>
      <c r="E62" s="45" t="s">
        <v>68</v>
      </c>
      <c r="F62" s="45" t="s">
        <v>193</v>
      </c>
      <c r="G62" s="45" t="s">
        <v>48</v>
      </c>
      <c r="H62" s="45" t="s">
        <v>196</v>
      </c>
      <c r="I62" s="45" t="s">
        <v>191</v>
      </c>
      <c r="J62" s="46" t="s">
        <v>197</v>
      </c>
      <c r="K62" s="47">
        <v>2267600</v>
      </c>
      <c r="L62" s="37">
        <v>1814100</v>
      </c>
      <c r="M62" s="37">
        <f>L62</f>
        <v>1814100</v>
      </c>
    </row>
    <row r="63" spans="1:13" ht="38.25">
      <c r="A63" s="32" t="s">
        <v>176</v>
      </c>
      <c r="B63" s="42" t="s">
        <v>90</v>
      </c>
      <c r="C63" s="45" t="s">
        <v>16</v>
      </c>
      <c r="D63" s="45" t="s">
        <v>30</v>
      </c>
      <c r="E63" s="45" t="s">
        <v>68</v>
      </c>
      <c r="F63" s="45" t="s">
        <v>193</v>
      </c>
      <c r="G63" s="45" t="s">
        <v>48</v>
      </c>
      <c r="H63" s="45" t="s">
        <v>198</v>
      </c>
      <c r="I63" s="45" t="s">
        <v>191</v>
      </c>
      <c r="J63" s="46" t="s">
        <v>199</v>
      </c>
      <c r="K63" s="47">
        <v>1448800</v>
      </c>
      <c r="L63" s="37">
        <v>1160800</v>
      </c>
      <c r="M63" s="37">
        <v>1160800</v>
      </c>
    </row>
    <row r="64" spans="1:13" ht="25.5">
      <c r="A64" s="32" t="s">
        <v>177</v>
      </c>
      <c r="B64" s="33" t="s">
        <v>90</v>
      </c>
      <c r="C64" s="33" t="s">
        <v>16</v>
      </c>
      <c r="D64" s="33" t="s">
        <v>30</v>
      </c>
      <c r="E64" s="33" t="s">
        <v>78</v>
      </c>
      <c r="F64" s="33" t="s">
        <v>23</v>
      </c>
      <c r="G64" s="33" t="s">
        <v>24</v>
      </c>
      <c r="H64" s="33" t="s">
        <v>25</v>
      </c>
      <c r="I64" s="33" t="s">
        <v>191</v>
      </c>
      <c r="J64" s="36" t="s">
        <v>200</v>
      </c>
      <c r="K64" s="47">
        <f>K65</f>
        <v>1364640</v>
      </c>
      <c r="L64" s="47">
        <f t="shared" ref="L64:M65" si="7">L65</f>
        <v>1397353</v>
      </c>
      <c r="M64" s="47">
        <f t="shared" si="7"/>
        <v>1405852</v>
      </c>
    </row>
    <row r="65" spans="1:13">
      <c r="A65" s="32" t="s">
        <v>178</v>
      </c>
      <c r="B65" s="42" t="s">
        <v>90</v>
      </c>
      <c r="C65" s="33" t="s">
        <v>16</v>
      </c>
      <c r="D65" s="33" t="s">
        <v>30</v>
      </c>
      <c r="E65" s="33" t="s">
        <v>109</v>
      </c>
      <c r="F65" s="33" t="s">
        <v>201</v>
      </c>
      <c r="G65" s="33" t="s">
        <v>24</v>
      </c>
      <c r="H65" s="33" t="s">
        <v>25</v>
      </c>
      <c r="I65" s="33" t="s">
        <v>191</v>
      </c>
      <c r="J65" s="48" t="s">
        <v>202</v>
      </c>
      <c r="K65" s="47">
        <f>K66</f>
        <v>1364640</v>
      </c>
      <c r="L65" s="47">
        <f t="shared" si="7"/>
        <v>1397353</v>
      </c>
      <c r="M65" s="47">
        <f t="shared" si="7"/>
        <v>1405852</v>
      </c>
    </row>
    <row r="66" spans="1:13">
      <c r="A66" s="32" t="s">
        <v>179</v>
      </c>
      <c r="B66" s="33" t="s">
        <v>90</v>
      </c>
      <c r="C66" s="33" t="s">
        <v>16</v>
      </c>
      <c r="D66" s="33" t="s">
        <v>30</v>
      </c>
      <c r="E66" s="33" t="s">
        <v>109</v>
      </c>
      <c r="F66" s="33" t="s">
        <v>201</v>
      </c>
      <c r="G66" s="33" t="s">
        <v>48</v>
      </c>
      <c r="H66" s="33" t="s">
        <v>25</v>
      </c>
      <c r="I66" s="33" t="s">
        <v>191</v>
      </c>
      <c r="J66" s="46" t="s">
        <v>203</v>
      </c>
      <c r="K66" s="47">
        <f>SUM(K67:K70)</f>
        <v>1364640</v>
      </c>
      <c r="L66" s="47">
        <f>SUM(L67:L70)</f>
        <v>1397353</v>
      </c>
      <c r="M66" s="47">
        <f>SUM(M67:M70)</f>
        <v>1405852</v>
      </c>
    </row>
    <row r="67" spans="1:13" ht="51">
      <c r="A67" s="32" t="s">
        <v>180</v>
      </c>
      <c r="B67" s="33" t="s">
        <v>90</v>
      </c>
      <c r="C67" s="33" t="s">
        <v>16</v>
      </c>
      <c r="D67" s="33" t="s">
        <v>30</v>
      </c>
      <c r="E67" s="33" t="s">
        <v>109</v>
      </c>
      <c r="F67" s="33" t="s">
        <v>201</v>
      </c>
      <c r="G67" s="33" t="s">
        <v>48</v>
      </c>
      <c r="H67" s="33" t="s">
        <v>235</v>
      </c>
      <c r="I67" s="33" t="s">
        <v>191</v>
      </c>
      <c r="J67" s="49" t="s">
        <v>236</v>
      </c>
      <c r="K67" s="47">
        <v>0</v>
      </c>
      <c r="L67" s="47">
        <v>24545</v>
      </c>
      <c r="M67" s="47">
        <v>24545</v>
      </c>
    </row>
    <row r="68" spans="1:13" ht="25.5">
      <c r="A68" s="32" t="s">
        <v>181</v>
      </c>
      <c r="B68" s="42" t="s">
        <v>90</v>
      </c>
      <c r="C68" s="33" t="s">
        <v>16</v>
      </c>
      <c r="D68" s="33" t="s">
        <v>30</v>
      </c>
      <c r="E68" s="33" t="s">
        <v>109</v>
      </c>
      <c r="F68" s="33" t="s">
        <v>201</v>
      </c>
      <c r="G68" s="33" t="s">
        <v>48</v>
      </c>
      <c r="H68" s="33" t="s">
        <v>204</v>
      </c>
      <c r="I68" s="33" t="s">
        <v>191</v>
      </c>
      <c r="J68" s="50" t="s">
        <v>231</v>
      </c>
      <c r="K68" s="47">
        <f>173542-42</f>
        <v>173500</v>
      </c>
      <c r="L68" s="47">
        <f>173542-42</f>
        <v>173500</v>
      </c>
      <c r="M68" s="47">
        <f>173542-42</f>
        <v>173500</v>
      </c>
    </row>
    <row r="69" spans="1:13" ht="51">
      <c r="A69" s="32" t="s">
        <v>206</v>
      </c>
      <c r="B69" s="33" t="s">
        <v>90</v>
      </c>
      <c r="C69" s="33" t="s">
        <v>16</v>
      </c>
      <c r="D69" s="33" t="s">
        <v>30</v>
      </c>
      <c r="E69" s="33" t="s">
        <v>109</v>
      </c>
      <c r="F69" s="33" t="s">
        <v>201</v>
      </c>
      <c r="G69" s="33" t="s">
        <v>48</v>
      </c>
      <c r="H69" s="33" t="s">
        <v>230</v>
      </c>
      <c r="I69" s="33" t="s">
        <v>191</v>
      </c>
      <c r="J69" s="50" t="s">
        <v>232</v>
      </c>
      <c r="K69" s="47">
        <v>204281</v>
      </c>
      <c r="L69" s="47">
        <v>212449</v>
      </c>
      <c r="M69" s="47">
        <v>220948</v>
      </c>
    </row>
    <row r="70" spans="1:13" ht="51">
      <c r="A70" s="32" t="s">
        <v>208</v>
      </c>
      <c r="B70" s="33" t="s">
        <v>90</v>
      </c>
      <c r="C70" s="33" t="s">
        <v>16</v>
      </c>
      <c r="D70" s="33" t="s">
        <v>30</v>
      </c>
      <c r="E70" s="33" t="s">
        <v>109</v>
      </c>
      <c r="F70" s="33" t="s">
        <v>201</v>
      </c>
      <c r="G70" s="33" t="s">
        <v>48</v>
      </c>
      <c r="H70" s="33" t="s">
        <v>205</v>
      </c>
      <c r="I70" s="33" t="s">
        <v>191</v>
      </c>
      <c r="J70" s="50" t="s">
        <v>233</v>
      </c>
      <c r="K70" s="47">
        <v>986859</v>
      </c>
      <c r="L70" s="47">
        <v>986859</v>
      </c>
      <c r="M70" s="47">
        <v>986859</v>
      </c>
    </row>
    <row r="71" spans="1:13" ht="25.5">
      <c r="A71" s="32" t="s">
        <v>211</v>
      </c>
      <c r="B71" s="42" t="s">
        <v>90</v>
      </c>
      <c r="C71" s="45" t="s">
        <v>16</v>
      </c>
      <c r="D71" s="45" t="s">
        <v>30</v>
      </c>
      <c r="E71" s="45" t="s">
        <v>112</v>
      </c>
      <c r="F71" s="45" t="s">
        <v>23</v>
      </c>
      <c r="G71" s="45" t="s">
        <v>24</v>
      </c>
      <c r="H71" s="45" t="s">
        <v>25</v>
      </c>
      <c r="I71" s="45" t="s">
        <v>191</v>
      </c>
      <c r="J71" s="46" t="s">
        <v>207</v>
      </c>
      <c r="K71" s="47">
        <f>K75+K72</f>
        <v>405549</v>
      </c>
      <c r="L71" s="47">
        <f>L75+L72</f>
        <v>410252</v>
      </c>
      <c r="M71" s="47">
        <f>M75+M72</f>
        <v>428229</v>
      </c>
    </row>
    <row r="72" spans="1:13" ht="38.25">
      <c r="A72" s="32" t="s">
        <v>245</v>
      </c>
      <c r="B72" s="33" t="s">
        <v>90</v>
      </c>
      <c r="C72" s="45" t="s">
        <v>16</v>
      </c>
      <c r="D72" s="45" t="s">
        <v>30</v>
      </c>
      <c r="E72" s="45" t="s">
        <v>112</v>
      </c>
      <c r="F72" s="45" t="s">
        <v>209</v>
      </c>
      <c r="G72" s="45" t="s">
        <v>24</v>
      </c>
      <c r="H72" s="45" t="s">
        <v>25</v>
      </c>
      <c r="I72" s="45" t="s">
        <v>191</v>
      </c>
      <c r="J72" s="46" t="s">
        <v>210</v>
      </c>
      <c r="K72" s="47">
        <f t="shared" ref="K72:M73" si="8">K73</f>
        <v>11800</v>
      </c>
      <c r="L72" s="47">
        <f t="shared" si="8"/>
        <v>11800</v>
      </c>
      <c r="M72" s="47">
        <f t="shared" si="8"/>
        <v>11800</v>
      </c>
    </row>
    <row r="73" spans="1:13" ht="38.25">
      <c r="A73" s="32" t="s">
        <v>214</v>
      </c>
      <c r="B73" s="42" t="s">
        <v>90</v>
      </c>
      <c r="C73" s="45" t="s">
        <v>16</v>
      </c>
      <c r="D73" s="45" t="s">
        <v>30</v>
      </c>
      <c r="E73" s="45" t="s">
        <v>112</v>
      </c>
      <c r="F73" s="45" t="s">
        <v>209</v>
      </c>
      <c r="G73" s="45" t="s">
        <v>48</v>
      </c>
      <c r="H73" s="45" t="s">
        <v>25</v>
      </c>
      <c r="I73" s="45" t="s">
        <v>191</v>
      </c>
      <c r="J73" s="46" t="s">
        <v>212</v>
      </c>
      <c r="K73" s="47">
        <f t="shared" si="8"/>
        <v>11800</v>
      </c>
      <c r="L73" s="47">
        <f t="shared" si="8"/>
        <v>11800</v>
      </c>
      <c r="M73" s="47">
        <f t="shared" si="8"/>
        <v>11800</v>
      </c>
    </row>
    <row r="74" spans="1:13" ht="76.5">
      <c r="A74" s="32" t="s">
        <v>216</v>
      </c>
      <c r="B74" s="33" t="s">
        <v>90</v>
      </c>
      <c r="C74" s="45" t="s">
        <v>16</v>
      </c>
      <c r="D74" s="45" t="s">
        <v>30</v>
      </c>
      <c r="E74" s="45" t="s">
        <v>112</v>
      </c>
      <c r="F74" s="45" t="s">
        <v>209</v>
      </c>
      <c r="G74" s="45" t="s">
        <v>48</v>
      </c>
      <c r="H74" s="45" t="s">
        <v>213</v>
      </c>
      <c r="I74" s="45" t="s">
        <v>191</v>
      </c>
      <c r="J74" s="51" t="s">
        <v>234</v>
      </c>
      <c r="K74" s="47">
        <v>11800</v>
      </c>
      <c r="L74" s="47">
        <v>11800</v>
      </c>
      <c r="M74" s="47">
        <v>11800</v>
      </c>
    </row>
    <row r="75" spans="1:13" ht="38.25">
      <c r="A75" s="32" t="s">
        <v>218</v>
      </c>
      <c r="B75" s="33" t="s">
        <v>90</v>
      </c>
      <c r="C75" s="45" t="s">
        <v>16</v>
      </c>
      <c r="D75" s="45" t="s">
        <v>30</v>
      </c>
      <c r="E75" s="45" t="s">
        <v>128</v>
      </c>
      <c r="F75" s="45" t="s">
        <v>215</v>
      </c>
      <c r="G75" s="45" t="s">
        <v>48</v>
      </c>
      <c r="H75" s="45" t="s">
        <v>25</v>
      </c>
      <c r="I75" s="45" t="s">
        <v>191</v>
      </c>
      <c r="J75" s="46" t="s">
        <v>217</v>
      </c>
      <c r="K75" s="47">
        <v>393749</v>
      </c>
      <c r="L75" s="47">
        <v>398452</v>
      </c>
      <c r="M75" s="47">
        <v>416429</v>
      </c>
    </row>
    <row r="76" spans="1:13">
      <c r="A76" s="32" t="s">
        <v>220</v>
      </c>
      <c r="B76" s="42" t="s">
        <v>90</v>
      </c>
      <c r="C76" s="45" t="s">
        <v>16</v>
      </c>
      <c r="D76" s="45" t="s">
        <v>30</v>
      </c>
      <c r="E76" s="45" t="s">
        <v>138</v>
      </c>
      <c r="F76" s="45" t="s">
        <v>23</v>
      </c>
      <c r="G76" s="45" t="s">
        <v>24</v>
      </c>
      <c r="H76" s="45" t="s">
        <v>25</v>
      </c>
      <c r="I76" s="45" t="s">
        <v>191</v>
      </c>
      <c r="J76" s="46" t="s">
        <v>219</v>
      </c>
      <c r="K76" s="47">
        <f>K77</f>
        <v>1595964.4</v>
      </c>
      <c r="L76" s="47">
        <f t="shared" ref="K76:M77" si="9">L77</f>
        <v>693900</v>
      </c>
      <c r="M76" s="47">
        <f t="shared" si="9"/>
        <v>693900</v>
      </c>
    </row>
    <row r="77" spans="1:13" ht="25.5">
      <c r="A77" s="32" t="s">
        <v>222</v>
      </c>
      <c r="B77" s="33" t="s">
        <v>90</v>
      </c>
      <c r="C77" s="45" t="s">
        <v>16</v>
      </c>
      <c r="D77" s="45" t="s">
        <v>30</v>
      </c>
      <c r="E77" s="45" t="s">
        <v>158</v>
      </c>
      <c r="F77" s="45" t="s">
        <v>201</v>
      </c>
      <c r="G77" s="45" t="s">
        <v>24</v>
      </c>
      <c r="H77" s="45" t="s">
        <v>25</v>
      </c>
      <c r="I77" s="45" t="s">
        <v>191</v>
      </c>
      <c r="J77" s="46" t="s">
        <v>221</v>
      </c>
      <c r="K77" s="47">
        <f t="shared" si="9"/>
        <v>1595964.4</v>
      </c>
      <c r="L77" s="47">
        <f t="shared" si="9"/>
        <v>693900</v>
      </c>
      <c r="M77" s="47">
        <f t="shared" si="9"/>
        <v>693900</v>
      </c>
    </row>
    <row r="78" spans="1:13" ht="25.5">
      <c r="A78" s="32" t="s">
        <v>224</v>
      </c>
      <c r="B78" s="42" t="s">
        <v>90</v>
      </c>
      <c r="C78" s="45" t="s">
        <v>16</v>
      </c>
      <c r="D78" s="45" t="s">
        <v>30</v>
      </c>
      <c r="E78" s="45" t="s">
        <v>158</v>
      </c>
      <c r="F78" s="45" t="s">
        <v>201</v>
      </c>
      <c r="G78" s="45" t="s">
        <v>48</v>
      </c>
      <c r="H78" s="45" t="s">
        <v>25</v>
      </c>
      <c r="I78" s="45" t="s">
        <v>191</v>
      </c>
      <c r="J78" s="46" t="s">
        <v>223</v>
      </c>
      <c r="K78" s="47">
        <f>SUM(K79:K82)</f>
        <v>1595964.4</v>
      </c>
      <c r="L78" s="47">
        <f t="shared" ref="L78:M78" si="10">SUM(L79:L82)</f>
        <v>693900</v>
      </c>
      <c r="M78" s="47">
        <f t="shared" si="10"/>
        <v>693900</v>
      </c>
    </row>
    <row r="79" spans="1:13" ht="38.25">
      <c r="A79" s="32" t="s">
        <v>240</v>
      </c>
      <c r="B79" s="33" t="s">
        <v>90</v>
      </c>
      <c r="C79" s="45" t="s">
        <v>16</v>
      </c>
      <c r="D79" s="45" t="s">
        <v>30</v>
      </c>
      <c r="E79" s="45" t="s">
        <v>158</v>
      </c>
      <c r="F79" s="45" t="s">
        <v>201</v>
      </c>
      <c r="G79" s="45" t="s">
        <v>48</v>
      </c>
      <c r="H79" s="45" t="s">
        <v>247</v>
      </c>
      <c r="I79" s="45" t="s">
        <v>191</v>
      </c>
      <c r="J79" s="46" t="s">
        <v>248</v>
      </c>
      <c r="K79" s="47">
        <v>98979.4</v>
      </c>
      <c r="L79" s="47">
        <v>0</v>
      </c>
      <c r="M79" s="47">
        <v>0</v>
      </c>
    </row>
    <row r="80" spans="1:13" ht="51">
      <c r="A80" s="32" t="s">
        <v>241</v>
      </c>
      <c r="B80" s="33" t="s">
        <v>90</v>
      </c>
      <c r="C80" s="45" t="s">
        <v>16</v>
      </c>
      <c r="D80" s="45" t="s">
        <v>30</v>
      </c>
      <c r="E80" s="45" t="s">
        <v>158</v>
      </c>
      <c r="F80" s="45" t="s">
        <v>201</v>
      </c>
      <c r="G80" s="45" t="s">
        <v>48</v>
      </c>
      <c r="H80" s="45" t="s">
        <v>238</v>
      </c>
      <c r="I80" s="45" t="s">
        <v>191</v>
      </c>
      <c r="J80" s="48" t="s">
        <v>239</v>
      </c>
      <c r="K80" s="47">
        <v>91088</v>
      </c>
      <c r="L80" s="47">
        <v>0</v>
      </c>
      <c r="M80" s="47">
        <v>0</v>
      </c>
    </row>
    <row r="81" spans="1:13" ht="38.25">
      <c r="A81" s="32" t="s">
        <v>242</v>
      </c>
      <c r="B81" s="33" t="s">
        <v>90</v>
      </c>
      <c r="C81" s="45" t="s">
        <v>16</v>
      </c>
      <c r="D81" s="45" t="s">
        <v>30</v>
      </c>
      <c r="E81" s="45" t="s">
        <v>158</v>
      </c>
      <c r="F81" s="45" t="s">
        <v>201</v>
      </c>
      <c r="G81" s="45" t="s">
        <v>48</v>
      </c>
      <c r="H81" s="45" t="s">
        <v>249</v>
      </c>
      <c r="I81" s="45" t="s">
        <v>191</v>
      </c>
      <c r="J81" s="48" t="s">
        <v>250</v>
      </c>
      <c r="K81" s="47">
        <v>45700</v>
      </c>
      <c r="L81" s="47">
        <v>0</v>
      </c>
      <c r="M81" s="47">
        <v>0</v>
      </c>
    </row>
    <row r="82" spans="1:13" ht="51">
      <c r="A82" s="32" t="s">
        <v>251</v>
      </c>
      <c r="B82" s="33" t="s">
        <v>90</v>
      </c>
      <c r="C82" s="45" t="s">
        <v>16</v>
      </c>
      <c r="D82" s="45" t="s">
        <v>30</v>
      </c>
      <c r="E82" s="45" t="s">
        <v>158</v>
      </c>
      <c r="F82" s="45" t="s">
        <v>201</v>
      </c>
      <c r="G82" s="45" t="s">
        <v>48</v>
      </c>
      <c r="H82" s="45" t="s">
        <v>225</v>
      </c>
      <c r="I82" s="45" t="s">
        <v>191</v>
      </c>
      <c r="J82" s="48" t="s">
        <v>226</v>
      </c>
      <c r="K82" s="47">
        <v>1360197</v>
      </c>
      <c r="L82" s="47">
        <v>693900</v>
      </c>
      <c r="M82" s="47">
        <v>693900</v>
      </c>
    </row>
    <row r="83" spans="1:13">
      <c r="A83" s="32" t="s">
        <v>252</v>
      </c>
      <c r="B83" s="42" t="s">
        <v>90</v>
      </c>
      <c r="C83" s="45" t="s">
        <v>16</v>
      </c>
      <c r="D83" s="45" t="s">
        <v>182</v>
      </c>
      <c r="E83" s="45" t="s">
        <v>24</v>
      </c>
      <c r="F83" s="45" t="s">
        <v>23</v>
      </c>
      <c r="G83" s="45" t="s">
        <v>24</v>
      </c>
      <c r="H83" s="45" t="s">
        <v>25</v>
      </c>
      <c r="I83" s="45" t="s">
        <v>23</v>
      </c>
      <c r="J83" s="52" t="s">
        <v>227</v>
      </c>
      <c r="K83" s="47">
        <f t="shared" ref="K83:M84" si="11">K84</f>
        <v>0</v>
      </c>
      <c r="L83" s="47">
        <f t="shared" si="11"/>
        <v>135084</v>
      </c>
      <c r="M83" s="47">
        <f t="shared" si="11"/>
        <v>273173</v>
      </c>
    </row>
    <row r="84" spans="1:13" ht="25.5">
      <c r="A84" s="32" t="s">
        <v>253</v>
      </c>
      <c r="B84" s="33" t="s">
        <v>90</v>
      </c>
      <c r="C84" s="45" t="s">
        <v>16</v>
      </c>
      <c r="D84" s="45" t="s">
        <v>182</v>
      </c>
      <c r="E84" s="45" t="s">
        <v>64</v>
      </c>
      <c r="F84" s="45" t="s">
        <v>23</v>
      </c>
      <c r="G84" s="45" t="s">
        <v>48</v>
      </c>
      <c r="H84" s="45" t="s">
        <v>25</v>
      </c>
      <c r="I84" s="45" t="s">
        <v>191</v>
      </c>
      <c r="J84" s="52" t="s">
        <v>228</v>
      </c>
      <c r="K84" s="47">
        <f t="shared" si="11"/>
        <v>0</v>
      </c>
      <c r="L84" s="47">
        <f t="shared" si="11"/>
        <v>135084</v>
      </c>
      <c r="M84" s="47">
        <f t="shared" si="11"/>
        <v>273173</v>
      </c>
    </row>
    <row r="85" spans="1:13" ht="25.5">
      <c r="A85" s="32" t="s">
        <v>254</v>
      </c>
      <c r="B85" s="42" t="s">
        <v>90</v>
      </c>
      <c r="C85" s="45" t="s">
        <v>16</v>
      </c>
      <c r="D85" s="45" t="s">
        <v>182</v>
      </c>
      <c r="E85" s="45" t="s">
        <v>64</v>
      </c>
      <c r="F85" s="45" t="s">
        <v>37</v>
      </c>
      <c r="G85" s="45" t="s">
        <v>48</v>
      </c>
      <c r="H85" s="45" t="s">
        <v>25</v>
      </c>
      <c r="I85" s="45" t="s">
        <v>191</v>
      </c>
      <c r="J85" s="52" t="s">
        <v>228</v>
      </c>
      <c r="K85" s="47">
        <v>0</v>
      </c>
      <c r="L85" s="37">
        <v>135084</v>
      </c>
      <c r="M85" s="37">
        <v>273173</v>
      </c>
    </row>
    <row r="86" spans="1:13">
      <c r="A86" s="32"/>
      <c r="B86" s="45"/>
      <c r="C86" s="45"/>
      <c r="D86" s="45"/>
      <c r="E86" s="45"/>
      <c r="F86" s="45"/>
      <c r="G86" s="45"/>
      <c r="H86" s="45"/>
      <c r="I86" s="45"/>
      <c r="J86" s="46" t="s">
        <v>229</v>
      </c>
      <c r="K86" s="47">
        <f>K12+K57</f>
        <v>8832942.790000001</v>
      </c>
      <c r="L86" s="47">
        <f>L12+L57</f>
        <v>7346050</v>
      </c>
      <c r="M86" s="47">
        <f>M12+M57</f>
        <v>7570720</v>
      </c>
    </row>
  </sheetData>
  <mergeCells count="13">
    <mergeCell ref="L1:M1"/>
    <mergeCell ref="L2:M2"/>
    <mergeCell ref="L3:M3"/>
    <mergeCell ref="H9:I9"/>
    <mergeCell ref="A5:M5"/>
    <mergeCell ref="A8:A10"/>
    <mergeCell ref="B8:I8"/>
    <mergeCell ref="J8:J10"/>
    <mergeCell ref="K8:K10"/>
    <mergeCell ref="L8:L10"/>
    <mergeCell ref="M8:M10"/>
    <mergeCell ref="B9:B10"/>
    <mergeCell ref="C9:G9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оценка на 2019</vt:lpstr>
      <vt:lpstr>Доходы на 2021-2023</vt:lpstr>
      <vt:lpstr>'Доходы на 2021-2023'!Область_печати</vt:lpstr>
      <vt:lpstr>'Свод оценка на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2022-01-11T01:45:46Z</dcterms:modified>
</cp:coreProperties>
</file>